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0370" yWindow="-120" windowWidth="24240" windowHeight="13740" firstSheet="1" activeTab="3"/>
  </bookViews>
  <sheets>
    <sheet name="INFORMACIÓN IMPORTANTE" sheetId="7" r:id="rId1"/>
    <sheet name="Plan de Producción" sheetId="6" r:id="rId2"/>
    <sheet name="Presupuesto Resumen" sheetId="4" r:id="rId3"/>
    <sheet name="Presupuesto Desglose" sheetId="1" r:id="rId4"/>
    <sheet name="Plan de Financiamiento" sheetId="5" r:id="rId5"/>
  </sheets>
  <externalReferences>
    <externalReference r:id="rId6"/>
  </externalReferences>
  <calcPr calcId="125725" concurrentCalc="0"/>
</workbook>
</file>

<file path=xl/calcChain.xml><?xml version="1.0" encoding="utf-8"?>
<calcChain xmlns="http://schemas.openxmlformats.org/spreadsheetml/2006/main">
  <c r="C33" i="5"/>
  <c r="C25"/>
  <c r="C17"/>
  <c r="C35"/>
  <c r="D33"/>
  <c r="D25"/>
  <c r="D17"/>
  <c r="D35"/>
  <c r="D32"/>
  <c r="D31"/>
  <c r="D30"/>
  <c r="D29"/>
  <c r="D28"/>
  <c r="D24"/>
  <c r="D23"/>
  <c r="D21"/>
  <c r="D20"/>
  <c r="D16"/>
  <c r="D15"/>
  <c r="D13"/>
  <c r="D12"/>
  <c r="H11" i="1"/>
  <c r="H12"/>
  <c r="H13"/>
  <c r="H14"/>
  <c r="H15"/>
  <c r="H16"/>
  <c r="H17"/>
  <c r="H18"/>
  <c r="H19"/>
  <c r="H20"/>
  <c r="H21"/>
  <c r="H22"/>
  <c r="H23"/>
  <c r="H25"/>
  <c r="H27"/>
  <c r="H28"/>
  <c r="H29"/>
  <c r="H30"/>
  <c r="H32"/>
  <c r="H33"/>
  <c r="H37"/>
  <c r="H38"/>
  <c r="H39"/>
  <c r="H40"/>
  <c r="H41"/>
  <c r="H42"/>
  <c r="H43"/>
  <c r="H45"/>
  <c r="H47"/>
  <c r="H48"/>
  <c r="H49"/>
  <c r="H50"/>
  <c r="H51"/>
  <c r="H52"/>
  <c r="H53"/>
  <c r="H55"/>
  <c r="H56"/>
  <c r="H61"/>
  <c r="H62"/>
  <c r="H64"/>
  <c r="H65"/>
  <c r="H67"/>
  <c r="H68"/>
  <c r="H70"/>
  <c r="H71"/>
  <c r="H73"/>
  <c r="H1106"/>
  <c r="H78"/>
  <c r="H79"/>
  <c r="H81"/>
  <c r="H82"/>
  <c r="H84"/>
  <c r="H85"/>
  <c r="H87"/>
  <c r="H88"/>
  <c r="H90"/>
  <c r="H91"/>
  <c r="H93"/>
  <c r="H94"/>
  <c r="H96"/>
  <c r="H97"/>
  <c r="H99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2"/>
  <c r="H124"/>
  <c r="H125"/>
  <c r="H126"/>
  <c r="H127"/>
  <c r="H128"/>
  <c r="H129"/>
  <c r="H130"/>
  <c r="H131"/>
  <c r="H132"/>
  <c r="H133"/>
  <c r="H134"/>
  <c r="H135"/>
  <c r="H137"/>
  <c r="H139"/>
  <c r="H140"/>
  <c r="H141"/>
  <c r="H142"/>
  <c r="H143"/>
  <c r="H144"/>
  <c r="H145"/>
  <c r="H147"/>
  <c r="H148"/>
  <c r="H153"/>
  <c r="H154"/>
  <c r="H155"/>
  <c r="H156"/>
  <c r="H158"/>
  <c r="H159"/>
  <c r="H160"/>
  <c r="H161"/>
  <c r="H163"/>
  <c r="H164"/>
  <c r="H165"/>
  <c r="H166"/>
  <c r="H168"/>
  <c r="H169"/>
  <c r="H170"/>
  <c r="H171"/>
  <c r="H173"/>
  <c r="H174"/>
  <c r="H175"/>
  <c r="H176"/>
  <c r="H178"/>
  <c r="H179"/>
  <c r="H180"/>
  <c r="H181"/>
  <c r="H183"/>
  <c r="H184"/>
  <c r="H185"/>
  <c r="H186"/>
  <c r="H188"/>
  <c r="H189"/>
  <c r="H190"/>
  <c r="H191"/>
  <c r="H193"/>
  <c r="H194"/>
  <c r="H196"/>
  <c r="H197"/>
  <c r="H198"/>
  <c r="H201"/>
  <c r="H202"/>
  <c r="H203"/>
  <c r="H204"/>
  <c r="H206"/>
  <c r="H207"/>
  <c r="H208"/>
  <c r="H209"/>
  <c r="H211"/>
  <c r="H212"/>
  <c r="H214"/>
  <c r="H215"/>
  <c r="H216"/>
  <c r="H218"/>
  <c r="H219"/>
  <c r="H220"/>
  <c r="H221"/>
  <c r="H223"/>
  <c r="H224"/>
  <c r="H225"/>
  <c r="H227"/>
  <c r="H228"/>
  <c r="H229"/>
  <c r="H231"/>
  <c r="H232"/>
  <c r="H234"/>
  <c r="H235"/>
  <c r="H236"/>
  <c r="H237"/>
  <c r="H238"/>
  <c r="H241"/>
  <c r="H242"/>
  <c r="H243"/>
  <c r="H244"/>
  <c r="H246"/>
  <c r="H247"/>
  <c r="H249"/>
  <c r="H250"/>
  <c r="H255"/>
  <c r="H258"/>
  <c r="H259"/>
  <c r="H260"/>
  <c r="H261"/>
  <c r="H263"/>
  <c r="H264"/>
  <c r="H265"/>
  <c r="H266"/>
  <c r="H268"/>
  <c r="H269"/>
  <c r="H270"/>
  <c r="H271"/>
  <c r="H273"/>
  <c r="H274"/>
  <c r="H276"/>
  <c r="H277"/>
  <c r="H279"/>
  <c r="H280"/>
  <c r="H281"/>
  <c r="H282"/>
  <c r="H283"/>
  <c r="H285"/>
  <c r="H286"/>
  <c r="H287"/>
  <c r="H288"/>
  <c r="H289"/>
  <c r="H291"/>
  <c r="H292"/>
  <c r="H293"/>
  <c r="H294"/>
  <c r="H296"/>
  <c r="H297"/>
  <c r="H298"/>
  <c r="H299"/>
  <c r="H301"/>
  <c r="H302"/>
  <c r="H303"/>
  <c r="H304"/>
  <c r="H306"/>
  <c r="H307"/>
  <c r="H308"/>
  <c r="H309"/>
  <c r="H311"/>
  <c r="H312"/>
  <c r="H313"/>
  <c r="H314"/>
  <c r="H316"/>
  <c r="H317"/>
  <c r="H318"/>
  <c r="H319"/>
  <c r="H321"/>
  <c r="H322"/>
  <c r="H323"/>
  <c r="H324"/>
  <c r="H326"/>
  <c r="H327"/>
  <c r="H328"/>
  <c r="H329"/>
  <c r="H331"/>
  <c r="H332"/>
  <c r="H333"/>
  <c r="H334"/>
  <c r="H335"/>
  <c r="H338"/>
  <c r="H339"/>
  <c r="H340"/>
  <c r="H341"/>
  <c r="H343"/>
  <c r="H344"/>
  <c r="H345"/>
  <c r="H346"/>
  <c r="H348"/>
  <c r="H349"/>
  <c r="H350"/>
  <c r="H351"/>
  <c r="H352"/>
  <c r="H355"/>
  <c r="H356"/>
  <c r="H357"/>
  <c r="H358"/>
  <c r="H360"/>
  <c r="H361"/>
  <c r="H362"/>
  <c r="H363"/>
  <c r="H365"/>
  <c r="H366"/>
  <c r="H367"/>
  <c r="H368"/>
  <c r="H370"/>
  <c r="H371"/>
  <c r="H372"/>
  <c r="H373"/>
  <c r="H375"/>
  <c r="H376"/>
  <c r="H377"/>
  <c r="H378"/>
  <c r="H380"/>
  <c r="H381"/>
  <c r="H382"/>
  <c r="H383"/>
  <c r="H385"/>
  <c r="H386"/>
  <c r="H387"/>
  <c r="H388"/>
  <c r="H390"/>
  <c r="H391"/>
  <c r="H392"/>
  <c r="H393"/>
  <c r="H395"/>
  <c r="H396"/>
  <c r="H397"/>
  <c r="H398"/>
  <c r="H400"/>
  <c r="H401"/>
  <c r="H402"/>
  <c r="H403"/>
  <c r="H405"/>
  <c r="H406"/>
  <c r="H407"/>
  <c r="H408"/>
  <c r="H410"/>
  <c r="H411"/>
  <c r="H412"/>
  <c r="H413"/>
  <c r="H414"/>
  <c r="H417"/>
  <c r="H418"/>
  <c r="H419"/>
  <c r="H420"/>
  <c r="H422"/>
  <c r="H423"/>
  <c r="H424"/>
  <c r="H425"/>
  <c r="H427"/>
  <c r="H428"/>
  <c r="H429"/>
  <c r="H430"/>
  <c r="H432"/>
  <c r="H433"/>
  <c r="H434"/>
  <c r="H435"/>
  <c r="H437"/>
  <c r="H438"/>
  <c r="H439"/>
  <c r="H440"/>
  <c r="H442"/>
  <c r="H443"/>
  <c r="H444"/>
  <c r="H446"/>
  <c r="H447"/>
  <c r="H448"/>
  <c r="H449"/>
  <c r="H450"/>
  <c r="H453"/>
  <c r="H454"/>
  <c r="H455"/>
  <c r="H456"/>
  <c r="H458"/>
  <c r="H459"/>
  <c r="H460"/>
  <c r="H461"/>
  <c r="H463"/>
  <c r="H464"/>
  <c r="H465"/>
  <c r="H466"/>
  <c r="H468"/>
  <c r="H469"/>
  <c r="H470"/>
  <c r="H472"/>
  <c r="H473"/>
  <c r="H475"/>
  <c r="H476"/>
  <c r="H477"/>
  <c r="H480"/>
  <c r="H481"/>
  <c r="H482"/>
  <c r="H483"/>
  <c r="H485"/>
  <c r="H486"/>
  <c r="H487"/>
  <c r="H488"/>
  <c r="H490"/>
  <c r="H491"/>
  <c r="H492"/>
  <c r="H493"/>
  <c r="H495"/>
  <c r="H496"/>
  <c r="H497"/>
  <c r="H498"/>
  <c r="H500"/>
  <c r="H501"/>
  <c r="H502"/>
  <c r="H503"/>
  <c r="H505"/>
  <c r="H506"/>
  <c r="H507"/>
  <c r="H508"/>
  <c r="H509"/>
  <c r="H512"/>
  <c r="H513"/>
  <c r="H515"/>
  <c r="H516"/>
  <c r="H518"/>
  <c r="H519"/>
  <c r="H521"/>
  <c r="H522"/>
  <c r="H524"/>
  <c r="H525"/>
  <c r="H527"/>
  <c r="H528"/>
  <c r="H530"/>
  <c r="H531"/>
  <c r="H532"/>
  <c r="H535"/>
  <c r="H536"/>
  <c r="H538"/>
  <c r="H539"/>
  <c r="H540"/>
  <c r="H542"/>
  <c r="H543"/>
  <c r="H545"/>
  <c r="H546"/>
  <c r="H548"/>
  <c r="H549"/>
  <c r="H551"/>
  <c r="H552"/>
  <c r="H554"/>
  <c r="H555"/>
  <c r="H557"/>
  <c r="H558"/>
  <c r="H560"/>
  <c r="H561"/>
  <c r="H562"/>
  <c r="H563"/>
  <c r="H567"/>
  <c r="H568"/>
  <c r="H569"/>
  <c r="H570"/>
  <c r="H571"/>
  <c r="H573"/>
  <c r="H589"/>
  <c r="H590"/>
  <c r="H591"/>
  <c r="H592"/>
  <c r="H593"/>
  <c r="H594"/>
  <c r="H595"/>
  <c r="H596"/>
  <c r="H597"/>
  <c r="H598"/>
  <c r="H600"/>
  <c r="H575"/>
  <c r="H576"/>
  <c r="H577"/>
  <c r="H579"/>
  <c r="H581"/>
  <c r="H582"/>
  <c r="H583"/>
  <c r="H584"/>
  <c r="H585"/>
  <c r="H587"/>
  <c r="H602"/>
  <c r="H603"/>
  <c r="H604"/>
  <c r="H605"/>
  <c r="H607"/>
  <c r="H608"/>
  <c r="H612"/>
  <c r="H613"/>
  <c r="H614"/>
  <c r="H615"/>
  <c r="H616"/>
  <c r="H617"/>
  <c r="H618"/>
  <c r="H619"/>
  <c r="H620"/>
  <c r="H622"/>
  <c r="H624"/>
  <c r="H625"/>
  <c r="H626"/>
  <c r="H627"/>
  <c r="H628"/>
  <c r="H629"/>
  <c r="H630"/>
  <c r="H631"/>
  <c r="H633"/>
  <c r="H635"/>
  <c r="H636"/>
  <c r="H637"/>
  <c r="H638"/>
  <c r="H639"/>
  <c r="H640"/>
  <c r="H641"/>
  <c r="H642"/>
  <c r="H643"/>
  <c r="H644"/>
  <c r="H646"/>
  <c r="H648"/>
  <c r="H649"/>
  <c r="H650"/>
  <c r="H651"/>
  <c r="H652"/>
  <c r="H653"/>
  <c r="H654"/>
  <c r="H655"/>
  <c r="H656"/>
  <c r="H657"/>
  <c r="H658"/>
  <c r="H660"/>
  <c r="H662"/>
  <c r="H663"/>
  <c r="H664"/>
  <c r="H665"/>
  <c r="H666"/>
  <c r="H668"/>
  <c r="H669"/>
  <c r="H673"/>
  <c r="H674"/>
  <c r="H675"/>
  <c r="H676"/>
  <c r="H677"/>
  <c r="H678"/>
  <c r="H679"/>
  <c r="H680"/>
  <c r="H682"/>
  <c r="H684"/>
  <c r="H685"/>
  <c r="H686"/>
  <c r="H687"/>
  <c r="H688"/>
  <c r="H689"/>
  <c r="H691"/>
  <c r="H692"/>
  <c r="H697"/>
  <c r="H698"/>
  <c r="H699"/>
  <c r="H700"/>
  <c r="H701"/>
  <c r="H703"/>
  <c r="H704"/>
  <c r="H705"/>
  <c r="H706"/>
  <c r="H707"/>
  <c r="H709"/>
  <c r="H710"/>
  <c r="H711"/>
  <c r="H712"/>
  <c r="H713"/>
  <c r="H715"/>
  <c r="H716"/>
  <c r="H717"/>
  <c r="H718"/>
  <c r="H719"/>
  <c r="H721"/>
  <c r="H722"/>
  <c r="H723"/>
  <c r="H724"/>
  <c r="H725"/>
  <c r="H727"/>
  <c r="H728"/>
  <c r="H729"/>
  <c r="H730"/>
  <c r="H731"/>
  <c r="H733"/>
  <c r="H734"/>
  <c r="H735"/>
  <c r="H736"/>
  <c r="H737"/>
  <c r="H739"/>
  <c r="H740"/>
  <c r="H741"/>
  <c r="H742"/>
  <c r="H743"/>
  <c r="H745"/>
  <c r="H746"/>
  <c r="H747"/>
  <c r="H748"/>
  <c r="H749"/>
  <c r="H751"/>
  <c r="H752"/>
  <c r="H753"/>
  <c r="H754"/>
  <c r="H755"/>
  <c r="H757"/>
  <c r="H758"/>
  <c r="H759"/>
  <c r="H760"/>
  <c r="H761"/>
  <c r="H763"/>
  <c r="H764"/>
  <c r="H765"/>
  <c r="H766"/>
  <c r="H767"/>
  <c r="H769"/>
  <c r="H770"/>
  <c r="H771"/>
  <c r="H772"/>
  <c r="H773"/>
  <c r="H775"/>
  <c r="H776"/>
  <c r="H777"/>
  <c r="H778"/>
  <c r="H779"/>
  <c r="H781"/>
  <c r="H782"/>
  <c r="H783"/>
  <c r="H784"/>
  <c r="H785"/>
  <c r="H786"/>
  <c r="H788"/>
  <c r="H789"/>
  <c r="H790"/>
  <c r="H791"/>
  <c r="H792"/>
  <c r="H793"/>
  <c r="H794"/>
  <c r="H795"/>
  <c r="H796"/>
  <c r="H797"/>
  <c r="H798"/>
  <c r="H800"/>
  <c r="H802"/>
  <c r="H803"/>
  <c r="H804"/>
  <c r="H805"/>
  <c r="H806"/>
  <c r="H807"/>
  <c r="H809"/>
  <c r="H810"/>
  <c r="H814"/>
  <c r="H815"/>
  <c r="H816"/>
  <c r="H817"/>
  <c r="H818"/>
  <c r="H819"/>
  <c r="H821"/>
  <c r="H823"/>
  <c r="H824"/>
  <c r="H825"/>
  <c r="H826"/>
  <c r="H827"/>
  <c r="H828"/>
  <c r="H829"/>
  <c r="H830"/>
  <c r="H831"/>
  <c r="H832"/>
  <c r="H833"/>
  <c r="H835"/>
  <c r="H836"/>
  <c r="H840"/>
  <c r="H841"/>
  <c r="H842"/>
  <c r="H843"/>
  <c r="H844"/>
  <c r="H845"/>
  <c r="H846"/>
  <c r="H847"/>
  <c r="H848"/>
  <c r="H849"/>
  <c r="H850"/>
  <c r="H851"/>
  <c r="H852"/>
  <c r="H853"/>
  <c r="H854"/>
  <c r="H856"/>
  <c r="H858"/>
  <c r="H859"/>
  <c r="H860"/>
  <c r="H861"/>
  <c r="H862"/>
  <c r="H863"/>
  <c r="H864"/>
  <c r="H865"/>
  <c r="H866"/>
  <c r="H867"/>
  <c r="H868"/>
  <c r="H869"/>
  <c r="H870"/>
  <c r="H871"/>
  <c r="H872"/>
  <c r="H873"/>
  <c r="H875"/>
  <c r="H877"/>
  <c r="H878"/>
  <c r="H880"/>
  <c r="H881"/>
  <c r="H883"/>
  <c r="H1107"/>
  <c r="H887"/>
  <c r="H888"/>
  <c r="H889"/>
  <c r="H891"/>
  <c r="H893"/>
  <c r="H895"/>
  <c r="H897"/>
  <c r="H899"/>
  <c r="H901"/>
  <c r="H902"/>
  <c r="H903"/>
  <c r="H905"/>
  <c r="H907"/>
  <c r="H908"/>
  <c r="H909"/>
  <c r="H911"/>
  <c r="H912"/>
  <c r="H916"/>
  <c r="H917"/>
  <c r="H918"/>
  <c r="H919"/>
  <c r="H920"/>
  <c r="H921"/>
  <c r="H922"/>
  <c r="H924"/>
  <c r="H926"/>
  <c r="H927"/>
  <c r="H929"/>
  <c r="H931"/>
  <c r="H933"/>
  <c r="H935"/>
  <c r="H936"/>
  <c r="H937"/>
  <c r="H938"/>
  <c r="H940"/>
  <c r="H941"/>
  <c r="H945"/>
  <c r="H946"/>
  <c r="H947"/>
  <c r="H948"/>
  <c r="H949"/>
  <c r="H951"/>
  <c r="H953"/>
  <c r="H954"/>
  <c r="H956"/>
  <c r="H958"/>
  <c r="H960"/>
  <c r="H962"/>
  <c r="H963"/>
  <c r="H964"/>
  <c r="H966"/>
  <c r="H967"/>
  <c r="H971"/>
  <c r="H972"/>
  <c r="H974"/>
  <c r="H976"/>
  <c r="H977"/>
  <c r="H979"/>
  <c r="H981"/>
  <c r="H982"/>
  <c r="H984"/>
  <c r="H986"/>
  <c r="H987"/>
  <c r="H988"/>
  <c r="H989"/>
  <c r="H990"/>
  <c r="H991"/>
  <c r="H993"/>
  <c r="H994"/>
  <c r="H998"/>
  <c r="H999"/>
  <c r="H1001"/>
  <c r="H1003"/>
  <c r="H1004"/>
  <c r="H1005"/>
  <c r="H1006"/>
  <c r="H1007"/>
  <c r="H1009"/>
  <c r="H1011"/>
  <c r="H1012"/>
  <c r="H1013"/>
  <c r="H1014"/>
  <c r="H1015"/>
  <c r="H1016"/>
  <c r="H1017"/>
  <c r="H1018"/>
  <c r="H1019"/>
  <c r="H1020"/>
  <c r="H1021"/>
  <c r="H1022"/>
  <c r="H1023"/>
  <c r="H1025"/>
  <c r="H1027"/>
  <c r="H1028"/>
  <c r="H1030"/>
  <c r="H1032"/>
  <c r="H1033"/>
  <c r="H1035"/>
  <c r="H1037"/>
  <c r="H1038"/>
  <c r="H1039"/>
  <c r="H1040"/>
  <c r="H1041"/>
  <c r="H1042"/>
  <c r="H1043"/>
  <c r="H1045"/>
  <c r="H1046"/>
  <c r="H1048"/>
  <c r="H1108"/>
  <c r="H1052"/>
  <c r="H1053"/>
  <c r="H1054"/>
  <c r="H1055"/>
  <c r="H1056"/>
  <c r="H1057"/>
  <c r="H1059"/>
  <c r="H1060"/>
  <c r="H1064"/>
  <c r="H1065"/>
  <c r="H1066"/>
  <c r="H1068"/>
  <c r="H1070"/>
  <c r="H1071"/>
  <c r="H1072"/>
  <c r="H1074"/>
  <c r="H1075"/>
  <c r="H1079"/>
  <c r="H1081"/>
  <c r="H1083"/>
  <c r="H1084"/>
  <c r="H1085"/>
  <c r="H1086"/>
  <c r="H1087"/>
  <c r="H1088"/>
  <c r="H1089"/>
  <c r="H1090"/>
  <c r="H1092"/>
  <c r="H1094"/>
  <c r="H1095"/>
  <c r="H1096"/>
  <c r="H1097"/>
  <c r="H1099"/>
  <c r="H1100"/>
  <c r="H1102"/>
  <c r="H1109"/>
  <c r="H1112"/>
  <c r="I70"/>
  <c r="I99"/>
  <c r="I25"/>
  <c r="I32"/>
  <c r="I45"/>
  <c r="I55"/>
  <c r="I122"/>
  <c r="I137"/>
  <c r="I147"/>
  <c r="I198"/>
  <c r="I238"/>
  <c r="I283"/>
  <c r="I335"/>
  <c r="I352"/>
  <c r="I414"/>
  <c r="I450"/>
  <c r="I477"/>
  <c r="I509"/>
  <c r="I532"/>
  <c r="I562"/>
  <c r="I573"/>
  <c r="I579"/>
  <c r="I587"/>
  <c r="I600"/>
  <c r="I607"/>
  <c r="I622"/>
  <c r="I633"/>
  <c r="I646"/>
  <c r="I660"/>
  <c r="I668"/>
  <c r="I682"/>
  <c r="I691"/>
  <c r="I786"/>
  <c r="I800"/>
  <c r="I809"/>
  <c r="I821"/>
  <c r="I835"/>
  <c r="I856"/>
  <c r="I875"/>
  <c r="I880"/>
  <c r="I891"/>
  <c r="I895"/>
  <c r="I899"/>
  <c r="I905"/>
  <c r="I911"/>
  <c r="I924"/>
  <c r="I929"/>
  <c r="I933"/>
  <c r="I940"/>
  <c r="I951"/>
  <c r="I956"/>
  <c r="I960"/>
  <c r="I966"/>
  <c r="I974"/>
  <c r="I979"/>
  <c r="I984"/>
  <c r="I993"/>
  <c r="I1001"/>
  <c r="I1009"/>
  <c r="I1025"/>
  <c r="I1030"/>
  <c r="I1035"/>
  <c r="I1045"/>
  <c r="I1059"/>
  <c r="I1068"/>
  <c r="I1074"/>
  <c r="I1081"/>
  <c r="I1092"/>
  <c r="I1099"/>
  <c r="I1112"/>
  <c r="I1113"/>
  <c r="I1114"/>
  <c r="I1116"/>
  <c r="H254"/>
  <c r="H253"/>
  <c r="H256"/>
  <c r="B33" i="4"/>
  <c r="B25"/>
  <c r="D22"/>
  <c r="D10"/>
  <c r="D11"/>
  <c r="D29"/>
  <c r="D18"/>
  <c r="D16"/>
  <c r="D28"/>
  <c r="D19"/>
  <c r="D27"/>
  <c r="D36"/>
  <c r="D35"/>
  <c r="D23"/>
  <c r="D30"/>
  <c r="D12"/>
  <c r="D20"/>
  <c r="D37"/>
  <c r="D39"/>
  <c r="D14"/>
  <c r="D21"/>
  <c r="D17"/>
  <c r="D25"/>
  <c r="D31"/>
  <c r="D33"/>
  <c r="D42"/>
  <c r="D44"/>
  <c r="D43"/>
  <c r="D46"/>
</calcChain>
</file>

<file path=xl/sharedStrings.xml><?xml version="1.0" encoding="utf-8"?>
<sst xmlns="http://schemas.openxmlformats.org/spreadsheetml/2006/main" count="1721" uniqueCount="710">
  <si>
    <t>CTA.</t>
  </si>
  <si>
    <t>DESCRIPCIÓN</t>
  </si>
  <si>
    <t>UNIDAD</t>
  </si>
  <si>
    <t>X</t>
  </si>
  <si>
    <t xml:space="preserve">IMPORTE </t>
  </si>
  <si>
    <t>SUBTOTAL</t>
  </si>
  <si>
    <t>TOTAL</t>
  </si>
  <si>
    <t>01 00</t>
  </si>
  <si>
    <t>GUION Y MÚSICA</t>
  </si>
  <si>
    <t>01 01</t>
  </si>
  <si>
    <t>ESCRITURA DE GUION</t>
  </si>
  <si>
    <t>Guionista</t>
  </si>
  <si>
    <t>Argumento original</t>
  </si>
  <si>
    <t>Dialoguista</t>
  </si>
  <si>
    <t>Consultor de guion</t>
  </si>
  <si>
    <t>Registro guión CENDA</t>
  </si>
  <si>
    <t>Opción de compra de historia original</t>
  </si>
  <si>
    <t>Pago de derechos de obra pre existente</t>
  </si>
  <si>
    <t>Gastos de alojamiento</t>
  </si>
  <si>
    <t>Dietas</t>
  </si>
  <si>
    <t>Viajes aéreos</t>
  </si>
  <si>
    <t>Gastos de transporte</t>
  </si>
  <si>
    <t>Compra de material investigativo</t>
  </si>
  <si>
    <t>Gastos varios de producción</t>
  </si>
  <si>
    <t>SUB-TOTAL ESCRITURA DE GUION</t>
  </si>
  <si>
    <t>01 02</t>
  </si>
  <si>
    <t>MÚSICA</t>
  </si>
  <si>
    <t xml:space="preserve">Compositor música de fondo                                                                                                                                                                               </t>
  </si>
  <si>
    <t xml:space="preserve">Arreglista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</si>
  <si>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Derechos autor músicas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</si>
  <si>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Derechos autores canciones                                                                                                                                                                                                   </t>
  </si>
  <si>
    <t>Músicos intérpretes</t>
  </si>
  <si>
    <t>SUB-TOTAL MÚSICA</t>
  </si>
  <si>
    <t xml:space="preserve">01 00 </t>
  </si>
  <si>
    <t>Total GUIÓN Y MÚSICA</t>
  </si>
  <si>
    <t>02 00</t>
  </si>
  <si>
    <t>PRODUCCIÓN Y DIRECCIÓN</t>
  </si>
  <si>
    <t>02 01</t>
  </si>
  <si>
    <t>PRODUCTOR</t>
  </si>
  <si>
    <t>Productor (a) (Honorarios)</t>
  </si>
  <si>
    <t>Pre-producción</t>
  </si>
  <si>
    <t>Rodaje</t>
  </si>
  <si>
    <t>Post-producción</t>
  </si>
  <si>
    <t>Alojamiento</t>
  </si>
  <si>
    <t>Gastos de representación</t>
  </si>
  <si>
    <t>SUB-TOTAL PRODUCCIÓN</t>
  </si>
  <si>
    <t>02 02</t>
  </si>
  <si>
    <t>DIRECCIÓN</t>
  </si>
  <si>
    <t>Director (a) (Honorarios)</t>
  </si>
  <si>
    <t>SUB-TOTAL DIRECCIÓN</t>
  </si>
  <si>
    <t>Total PRODUCCIÓN Y GUION</t>
  </si>
  <si>
    <t>03 00</t>
  </si>
  <si>
    <t>PROTAGONISTAS</t>
  </si>
  <si>
    <t>03 01</t>
  </si>
  <si>
    <t>ELENCO PRINCIPAL</t>
  </si>
  <si>
    <t>NOMBRE DEL ACTOR/ACTRIZ (PERSONAJE)</t>
  </si>
  <si>
    <t>Ensayos</t>
  </si>
  <si>
    <t>Llamados</t>
  </si>
  <si>
    <t>SUB-TOTAL PROTAGONISTAS</t>
  </si>
  <si>
    <t>Total PROTAGONISTAS</t>
  </si>
  <si>
    <t>Total PERSONAL ARTÍSTICO</t>
  </si>
  <si>
    <t>04 00</t>
  </si>
  <si>
    <t>ELENCO SECUNDARIO, FIGURANTES Y EXTRAS</t>
  </si>
  <si>
    <t>04 01</t>
  </si>
  <si>
    <t>SECUNDARIOS</t>
  </si>
  <si>
    <t>SUB-TOTAL ELENCO SECUNDARIO</t>
  </si>
  <si>
    <t>04 02</t>
  </si>
  <si>
    <t>FIGURANTES</t>
  </si>
  <si>
    <t>SUB-TOTAL FIGURACIÓN</t>
  </si>
  <si>
    <t>04 03</t>
  </si>
  <si>
    <t>EXTRAS</t>
  </si>
  <si>
    <t>SUB-TOTAL EXTRAS</t>
  </si>
  <si>
    <t>04 04</t>
  </si>
  <si>
    <t>ESPECIALISTAS</t>
  </si>
  <si>
    <t>Dobles de acción</t>
  </si>
  <si>
    <t>Standings</t>
  </si>
  <si>
    <t>Bailarines</t>
  </si>
  <si>
    <t>Cuerpo de baile</t>
  </si>
  <si>
    <t>Cantantes</t>
  </si>
  <si>
    <t>Jinetes</t>
  </si>
  <si>
    <t>Otros</t>
  </si>
  <si>
    <t>SUB-TOTAL ESPECIALISTAS</t>
  </si>
  <si>
    <t>Total ELENCO SECUNDARIO Y EXTRAS</t>
  </si>
  <si>
    <t>05 00</t>
  </si>
  <si>
    <t>EQUIPO TÉCNICO</t>
  </si>
  <si>
    <t>05 01</t>
  </si>
  <si>
    <t>PERSONAL DE PRODUCCIÓN</t>
  </si>
  <si>
    <t>Productor Ejecutivo</t>
  </si>
  <si>
    <t>Prep</t>
  </si>
  <si>
    <t>Entrega</t>
  </si>
  <si>
    <t>Asistente del productor ejecutivo</t>
  </si>
  <si>
    <t>Director de Producción</t>
  </si>
  <si>
    <t>Asistente del Director de Producción</t>
  </si>
  <si>
    <t>Coordinador de producción</t>
  </si>
  <si>
    <t>Productor de campo</t>
  </si>
  <si>
    <t>Asistente de producción</t>
  </si>
  <si>
    <t>Runner (Asistente de producción en set # 1)</t>
  </si>
  <si>
    <t>Runner (Asistente de producción en set # 2)</t>
  </si>
  <si>
    <t>SUB-TOTAL PERSONAL DE PRODUCCIÓN</t>
  </si>
  <si>
    <t>05 02</t>
  </si>
  <si>
    <t>PERSONAL DE DIRECCIÓN</t>
  </si>
  <si>
    <t>Director Asistente</t>
  </si>
  <si>
    <t>Segundo asistente de dirección</t>
  </si>
  <si>
    <t>Tercer asistente de dirección</t>
  </si>
  <si>
    <t>Continuista</t>
  </si>
  <si>
    <t>Director de Casting</t>
  </si>
  <si>
    <t>Asistente de casting</t>
  </si>
  <si>
    <t>Preparador de actores</t>
  </si>
  <si>
    <t>Asesor técnico</t>
  </si>
  <si>
    <t>Asistente personal del director</t>
  </si>
  <si>
    <t>SUB-TOTAL PERSONAL DE DIRECCIÓN</t>
  </si>
  <si>
    <t>05 03</t>
  </si>
  <si>
    <t>PERSONAL DEL EQUIPO DE FOTOGRAFÍA</t>
  </si>
  <si>
    <t>Director de fotografía</t>
  </si>
  <si>
    <t>Operador de cámara</t>
  </si>
  <si>
    <t>Foquista</t>
  </si>
  <si>
    <t>Primer asistente de cámara</t>
  </si>
  <si>
    <t>Segundo asistente de cámara</t>
  </si>
  <si>
    <t>DIT / Data manager / Logger</t>
  </si>
  <si>
    <t>Custodio de cámara</t>
  </si>
  <si>
    <t>Operador de cámara 2da. Unidad</t>
  </si>
  <si>
    <t>Foquista 2da. Unidad</t>
  </si>
  <si>
    <t>Asistente de cámara 2da. Unidad</t>
  </si>
  <si>
    <t>SUB-TOTAL EQUIPO DE FOTOGRAFÍA</t>
  </si>
  <si>
    <t>05 04</t>
  </si>
  <si>
    <t>PERSONAL DEL EQUIPO DE ILUMINACIÓN</t>
  </si>
  <si>
    <t>Jefe de Iluminación (Gaffer)</t>
  </si>
  <si>
    <t>Eléctrico</t>
  </si>
  <si>
    <t>Ayudante de Iluminación # 1</t>
  </si>
  <si>
    <t>Ayudante de Iluminación # 2</t>
  </si>
  <si>
    <t>Ayudante de Iluminación # 3</t>
  </si>
  <si>
    <t>Jefe de Montaje</t>
  </si>
  <si>
    <t>Dolly Man</t>
  </si>
  <si>
    <t>Montadores # 1</t>
  </si>
  <si>
    <t>Montadores # 2</t>
  </si>
  <si>
    <t>Ayudantes</t>
  </si>
  <si>
    <t>SUB-TOTAL EQUIPO DE ILUMINACIÓN</t>
  </si>
  <si>
    <t>05 05</t>
  </si>
  <si>
    <t>PERSONAL DEL EQUIPO DE SONIDO</t>
  </si>
  <si>
    <t>Sonidista de rodaje</t>
  </si>
  <si>
    <t>Microfonista (Boom Man)</t>
  </si>
  <si>
    <t>Ayudante de sonido (Cable Man)</t>
  </si>
  <si>
    <t>SUB-TOTAL PERSONAL DE SONIDO</t>
  </si>
  <si>
    <t>05 06</t>
  </si>
  <si>
    <t>PERSONAL DEL EQUIPO DE DIRECCIÓN DE ARTE</t>
  </si>
  <si>
    <t>Director de arte</t>
  </si>
  <si>
    <t>Escenógrafo</t>
  </si>
  <si>
    <t>Utilero</t>
  </si>
  <si>
    <t>Productor de arte</t>
  </si>
  <si>
    <t>Ayudante de Escenografía # 1</t>
  </si>
  <si>
    <t>Ayudante de Escenografía # 2</t>
  </si>
  <si>
    <t>Jefe de Construcción</t>
  </si>
  <si>
    <t>Ayudante de construcción / Carpintero # 1</t>
  </si>
  <si>
    <t>Ayudante de construcción / Carpintero # 2</t>
  </si>
  <si>
    <t>Pintores</t>
  </si>
  <si>
    <t>Tapiceros</t>
  </si>
  <si>
    <t>SUB-TOTAL PERSONAL DE DIRECCIÓN DE ARTE</t>
  </si>
  <si>
    <t>05 07</t>
  </si>
  <si>
    <t>PERSONAL DEL EQUIPO DE VESTUARIO</t>
  </si>
  <si>
    <t>Diseñador de vestuario</t>
  </si>
  <si>
    <t>Vestuarista</t>
  </si>
  <si>
    <t>Jefe de Sastrería</t>
  </si>
  <si>
    <t>Ayudante de vestuario # 1</t>
  </si>
  <si>
    <t>Ayudante de vestuario # 2</t>
  </si>
  <si>
    <t>Costurera</t>
  </si>
  <si>
    <t>Planchadora</t>
  </si>
  <si>
    <t>SUB-TOTAL PERSONAL DE VESTUARIO</t>
  </si>
  <si>
    <t>05 08</t>
  </si>
  <si>
    <t>PERSONAL DEL EQUIPO DE MAQUILLAJE Y PELUQUERÍA</t>
  </si>
  <si>
    <t>Jefe de Maquillaje</t>
  </si>
  <si>
    <t>Jefe de Peluquería</t>
  </si>
  <si>
    <t>Maquillaje de Efectos Especiales</t>
  </si>
  <si>
    <t>Prostéticos</t>
  </si>
  <si>
    <t>Maquillaje adicional</t>
  </si>
  <si>
    <t>Peluquería adicional</t>
  </si>
  <si>
    <t>SUB-TOTALMAQUILLAJE Y PELUQUERÍA</t>
  </si>
  <si>
    <t>05 09</t>
  </si>
  <si>
    <t>PERSONAL DEL EQUIPO DE EFECTOS ESPECIALES</t>
  </si>
  <si>
    <t>Jefe de Efectos Especiales</t>
  </si>
  <si>
    <t>Ayudante de Efectos Especiales # 1</t>
  </si>
  <si>
    <t>Ayudante de Efectos Especiales # 2</t>
  </si>
  <si>
    <t>Ayudante de Efectos Especiales # 3</t>
  </si>
  <si>
    <t>Armero</t>
  </si>
  <si>
    <t>Ayudante de Armeria</t>
  </si>
  <si>
    <t>SUB-TOTAL DEPTO. DE EFECTOS ESPECIALES</t>
  </si>
  <si>
    <t>05 10</t>
  </si>
  <si>
    <t>PERSONAL COMPLEMENTARIO</t>
  </si>
  <si>
    <t>Enfermero en el Set # 1</t>
  </si>
  <si>
    <t>Enfermero en el Set # 2</t>
  </si>
  <si>
    <t>Guardia de Seguridad # 1</t>
  </si>
  <si>
    <t>Guardia de Seguridad # 2</t>
  </si>
  <si>
    <t>Guardia de Seguridad # 3</t>
  </si>
  <si>
    <t>Consultor</t>
  </si>
  <si>
    <t>Responsable de animales</t>
  </si>
  <si>
    <t>SUB-TOTAL PERSONAL COMPLEMENTARIO</t>
  </si>
  <si>
    <t>05 11</t>
  </si>
  <si>
    <t>PERSONAL DE SEGUNDA UNIDAD</t>
  </si>
  <si>
    <t>Director de 2da. Unidad</t>
  </si>
  <si>
    <t>Productor de 2da. Unidad</t>
  </si>
  <si>
    <t>Asistente de Dirección de 2da. Unidad</t>
  </si>
  <si>
    <t>Continuista de de 2da. Unidad</t>
  </si>
  <si>
    <t>Grip de 2da. Unidad</t>
  </si>
  <si>
    <t>Ayudantes de producción de 2da. Unidad</t>
  </si>
  <si>
    <t>SUB-TOTAL SEGUNDA UNIDAD</t>
  </si>
  <si>
    <t>Total PERSONAL DE PRODUCCIÓN</t>
  </si>
  <si>
    <t>06 00</t>
  </si>
  <si>
    <t>ALQUILER DE EQUIPAMIENTO DE RODAJE</t>
  </si>
  <si>
    <t>06 01</t>
  </si>
  <si>
    <t>RENTA DE EQUIPO DE CÁMARA</t>
  </si>
  <si>
    <t>Alquiler de equipo de cámara con sus accesorios</t>
  </si>
  <si>
    <t>Maleta de lentes</t>
  </si>
  <si>
    <t xml:space="preserve">Juego de trípodes </t>
  </si>
  <si>
    <t>Seguros</t>
  </si>
  <si>
    <t>%</t>
  </si>
  <si>
    <t>SUB-TOTAL RENTA DE CÁMARA</t>
  </si>
  <si>
    <t>06 02</t>
  </si>
  <si>
    <t>RENTA DE EQUIPO DE SONIDO</t>
  </si>
  <si>
    <t>Alquiler de equipamiento de sonido digital</t>
  </si>
  <si>
    <t>SUB-TOTAL RENTA DE SONIDO</t>
  </si>
  <si>
    <t>06 03</t>
  </si>
  <si>
    <t>RENTA DE EQUIPO DE ILUMINACIÓN Y GRIP</t>
  </si>
  <si>
    <t>Alquiler de camión de iluminación</t>
  </si>
  <si>
    <t>Alquiler de camión de gripería</t>
  </si>
  <si>
    <t>Alquiler de Dolly carretilla</t>
  </si>
  <si>
    <t>Alquiler de Grua</t>
  </si>
  <si>
    <t>ÚNICO</t>
  </si>
  <si>
    <t>SUB-TOTAL RENTA DE EQUIPO DE ILUMINACIÓN</t>
  </si>
  <si>
    <t>06 04</t>
  </si>
  <si>
    <t>RENTA DE EQUIPAMIENTO ESPECIAL</t>
  </si>
  <si>
    <t>Car mount</t>
  </si>
  <si>
    <t>Steady Cam</t>
  </si>
  <si>
    <t>Drone</t>
  </si>
  <si>
    <t>Cámara submarina</t>
  </si>
  <si>
    <t>Grua</t>
  </si>
  <si>
    <t>Plataforma para vehículos</t>
  </si>
  <si>
    <t>Instalación eléctrica en locaciones</t>
  </si>
  <si>
    <t>Generador eléctrico</t>
  </si>
  <si>
    <t>Combustible</t>
  </si>
  <si>
    <t>SUB-TOTAL RENTA DE EQUIPAMIENTO ESPECIAL</t>
  </si>
  <si>
    <t>COMPRA DE MATERIAL CONSUMIBLE</t>
  </si>
  <si>
    <t>Consumibles del departamento de cámara</t>
  </si>
  <si>
    <t>Consumibles del departamento de sonido</t>
  </si>
  <si>
    <t>Consumibles del departamento de iluminación</t>
  </si>
  <si>
    <t>Consumibles de Producción/Dirección</t>
  </si>
  <si>
    <t>SUB-TOTAL CONSUMIBLES</t>
  </si>
  <si>
    <t>Total RENTA DE EQUIPAMIENTO DE FILMACIÓN</t>
  </si>
  <si>
    <t>07 00</t>
  </si>
  <si>
    <t>DIRECCIÓN DE ARTE, VESTUARIO Y MAQUILLAJE</t>
  </si>
  <si>
    <t>07 01</t>
  </si>
  <si>
    <t>LOCACIONES Y ESTUDIOS DE RODAJE</t>
  </si>
  <si>
    <t>Alquiler de Estudio de filmación 1</t>
  </si>
  <si>
    <t>Alquiler de Estudio de filmación 2</t>
  </si>
  <si>
    <t>Alquiler de Estudio de filmación 3</t>
  </si>
  <si>
    <t>Alquiler de locaciones 1</t>
  </si>
  <si>
    <t>Alquiler de locaciones 2</t>
  </si>
  <si>
    <t>Alquiler de locaciones 3</t>
  </si>
  <si>
    <t>Alquiler de locaciones 4</t>
  </si>
  <si>
    <t>Alquiler de locaciones 5</t>
  </si>
  <si>
    <t>Alquiler de locaciones 6</t>
  </si>
  <si>
    <t>SUB-TOTAL LOCACIONES Y ESTUDIOS DE RODAJE</t>
  </si>
  <si>
    <t>07 02</t>
  </si>
  <si>
    <t>DECORADOS Y ESCENARIOS</t>
  </si>
  <si>
    <t>Construcción y montaje de decorados en estudios</t>
  </si>
  <si>
    <t>Montaje de decorados en decorados reales</t>
  </si>
  <si>
    <t>Construcción en exteriores</t>
  </si>
  <si>
    <t>Insonorización de decorados</t>
  </si>
  <si>
    <t>Compra de madera</t>
  </si>
  <si>
    <t>Compra de otros materiales de arte</t>
  </si>
  <si>
    <t>Compra de herramientas</t>
  </si>
  <si>
    <t>Alquiler de herramientas</t>
  </si>
  <si>
    <t>SUB-TOTAL DECORADOS Y ESCENARIOS</t>
  </si>
  <si>
    <t>07 03</t>
  </si>
  <si>
    <t>AMBIENTACIÓN Y UTILERIA</t>
  </si>
  <si>
    <t>Ambientación de decorados</t>
  </si>
  <si>
    <t xml:space="preserve">Pintura de decorados </t>
  </si>
  <si>
    <t>Compra de mobiliario</t>
  </si>
  <si>
    <t>Alquiler de mobiliario</t>
  </si>
  <si>
    <t>Compra de utileria</t>
  </si>
  <si>
    <t>Alquiler de utileria</t>
  </si>
  <si>
    <t>Tapicería de muebles</t>
  </si>
  <si>
    <t>Cristalería</t>
  </si>
  <si>
    <t>Jardineria</t>
  </si>
  <si>
    <t>Comida en escena</t>
  </si>
  <si>
    <t>SUB-TOTAL DE AMBIENTACIÓN Y UTILERÍA</t>
  </si>
  <si>
    <t>07 04</t>
  </si>
  <si>
    <t>VEHÍCULOS EN ESCENA</t>
  </si>
  <si>
    <t>Alquiler de vehículo en escena # 1</t>
  </si>
  <si>
    <t>Alquiler de vehículo en escena # 2</t>
  </si>
  <si>
    <t>Alquiler de vehículo en escena # 3</t>
  </si>
  <si>
    <t>Alquiler de vehículo en escena # 4</t>
  </si>
  <si>
    <t>Alquiler de vehículo en escena # 5</t>
  </si>
  <si>
    <t>Alquiler de vehículo en escena # 6</t>
  </si>
  <si>
    <t>Alquiler de vehículo en escena # 7</t>
  </si>
  <si>
    <t>Alquiler de vehículo en escena # 8</t>
  </si>
  <si>
    <t>Pago de reparación de vehículos</t>
  </si>
  <si>
    <t>Estacionamientos de vehículos</t>
  </si>
  <si>
    <t>Lavado de vehículos</t>
  </si>
  <si>
    <t>SUB-TOTAL DE VEHÍCULOS EN ESCENA</t>
  </si>
  <si>
    <t>07 05</t>
  </si>
  <si>
    <t>ANIMALES</t>
  </si>
  <si>
    <t>Pago por animales</t>
  </si>
  <si>
    <t>Coches y carruajes</t>
  </si>
  <si>
    <t xml:space="preserve">Establos </t>
  </si>
  <si>
    <t>Comida para animales</t>
  </si>
  <si>
    <t>Total DIRECCIÓN DE ARTE</t>
  </si>
  <si>
    <t>08 00</t>
  </si>
  <si>
    <t>VESTUARIO Y MAQUILLAJE</t>
  </si>
  <si>
    <t>08 01</t>
  </si>
  <si>
    <t>VESTUARIO</t>
  </si>
  <si>
    <t>Confección de vestuario original</t>
  </si>
  <si>
    <t>Compra de vestuario</t>
  </si>
  <si>
    <t>Alquiler de vestuario</t>
  </si>
  <si>
    <t>Compra de accesorios para vestuario</t>
  </si>
  <si>
    <t>Alquiler de accesorios para vestuario</t>
  </si>
  <si>
    <t>Arreglos de vestuario</t>
  </si>
  <si>
    <t>Compra de cajas y perchas para vestuario</t>
  </si>
  <si>
    <t>Compra de materiales de vestuario</t>
  </si>
  <si>
    <t>SUB-TOTAL VESTUARIO</t>
  </si>
  <si>
    <t>08 02</t>
  </si>
  <si>
    <t>MAQUILLAJE Y PELUQUERÍA</t>
  </si>
  <si>
    <t>Corte y pintura de pelo de protagonistas</t>
  </si>
  <si>
    <t xml:space="preserve">Compra de insumos de maquillaje </t>
  </si>
  <si>
    <t>Compra de insumos de peluquería</t>
  </si>
  <si>
    <t>Confección de prostéticos</t>
  </si>
  <si>
    <t>Tatuajes provisionales</t>
  </si>
  <si>
    <t>Trensas y extensiones</t>
  </si>
  <si>
    <t>SUB-TOTAL MAQUILLAJE Y PELUQUERÍA</t>
  </si>
  <si>
    <t>Total VESTUARIO Y MAQUILLAJE</t>
  </si>
  <si>
    <t>09 00</t>
  </si>
  <si>
    <t>TRANSPORTE TERRESTRE Y VIAJES AÉREOS</t>
  </si>
  <si>
    <t>09 01</t>
  </si>
  <si>
    <t>VEHÍCULOS DE PRODUCCIÓN</t>
  </si>
  <si>
    <t>Vehículo ligero / Productor Ejecutivo</t>
  </si>
  <si>
    <t>Días</t>
  </si>
  <si>
    <t>Vehículo ligero / Director de Producción</t>
  </si>
  <si>
    <t>Camioneta de Producción (4X4)</t>
  </si>
  <si>
    <t>VAN CREW 18 pasajeros (Alquiler Incluye chofer)</t>
  </si>
  <si>
    <t>VAN cámara y sonido</t>
  </si>
  <si>
    <t>Camión de Arte</t>
  </si>
  <si>
    <t>Camión de Vestuario</t>
  </si>
  <si>
    <t>Camión de Producción</t>
  </si>
  <si>
    <t>Camión de Iluminación y Gripería</t>
  </si>
  <si>
    <t>Camión de Efectos Especiales</t>
  </si>
  <si>
    <t>Vehículo ligero / Casting</t>
  </si>
  <si>
    <t>Vehículo ligero / Casting / Dirección</t>
  </si>
  <si>
    <t>Omnibus para figurantes y extras # 1</t>
  </si>
  <si>
    <t>Omnibus para figurantes y extras # 2</t>
  </si>
  <si>
    <t>Omnibus para figurantes y extras # 3</t>
  </si>
  <si>
    <t>SUB-TOTAL VEHÍCULOS DE PRODUCCIÓN</t>
  </si>
  <si>
    <t>09 02</t>
  </si>
  <si>
    <t>VIAJES AÉREOS</t>
  </si>
  <si>
    <t>Director</t>
  </si>
  <si>
    <t>Viajes</t>
  </si>
  <si>
    <t>Sonidista</t>
  </si>
  <si>
    <t>Fotógrafo</t>
  </si>
  <si>
    <t>Protagonista 1</t>
  </si>
  <si>
    <t>Protagonista 2</t>
  </si>
  <si>
    <t>Visas</t>
  </si>
  <si>
    <t>Impuestos</t>
  </si>
  <si>
    <t>Persona</t>
  </si>
  <si>
    <t>Sobrepeso de equipaje</t>
  </si>
  <si>
    <t>Único</t>
  </si>
  <si>
    <t>Seguros médicos</t>
  </si>
  <si>
    <t>SUB-TOTAL VIAJES AÉREOS</t>
  </si>
  <si>
    <t>09 03</t>
  </si>
  <si>
    <t>OTROS GASTOS DE TRANSPORTE</t>
  </si>
  <si>
    <t>Combustible del generador eléctrico</t>
  </si>
  <si>
    <t>Taxis fuera de rodaje</t>
  </si>
  <si>
    <t>Arreglos mecánicos de vehículos de producción</t>
  </si>
  <si>
    <t>Lavado de vehículos de producción</t>
  </si>
  <si>
    <t>Gastos varios de transporte</t>
  </si>
  <si>
    <t>SUB-TOTAL OTROS GASTOS DE TRANSPORTE</t>
  </si>
  <si>
    <t>Total TRANSPORTE</t>
  </si>
  <si>
    <t>10 00</t>
  </si>
  <si>
    <t>ALOJAMIENTOS Y ALIMENTACIÓN</t>
  </si>
  <si>
    <t>10 01</t>
  </si>
  <si>
    <t>HOSPEDAJES</t>
  </si>
  <si>
    <t>Rodaje Equipo técnico</t>
  </si>
  <si>
    <t>Rodaje Elenco</t>
  </si>
  <si>
    <t>Lavandería y planchado</t>
  </si>
  <si>
    <t>Transfer aeropuerto-hotel</t>
  </si>
  <si>
    <t>Propinas</t>
  </si>
  <si>
    <t>10 02</t>
  </si>
  <si>
    <t>ALIMENTACIÓN</t>
  </si>
  <si>
    <t>Pantry Oficina de Producción / PRE-PRODUCCIÓN</t>
  </si>
  <si>
    <t>Dietas / PRE-PRODUCCIÓN</t>
  </si>
  <si>
    <t>Personas</t>
  </si>
  <si>
    <t>Pantry Oficina de Producción / RODAJE</t>
  </si>
  <si>
    <t>Dietas / RODAJE</t>
  </si>
  <si>
    <t>Desayunos y almuerzos / RODAJE</t>
  </si>
  <si>
    <t>Meriendas, agua y café / RODAJE</t>
  </si>
  <si>
    <t>Consumibles de alimentación</t>
  </si>
  <si>
    <t>Alquiler de local para las comidas</t>
  </si>
  <si>
    <t>Gastos varios de alimentación</t>
  </si>
  <si>
    <t>Asistentes en rodaje</t>
  </si>
  <si>
    <t>Total ALOJAMIENTO Y ALIMENTACIÓN</t>
  </si>
  <si>
    <t>11 00</t>
  </si>
  <si>
    <t xml:space="preserve">GASTOS DE PRODUCCIÓN </t>
  </si>
  <si>
    <t>11 01</t>
  </si>
  <si>
    <t>Alquiler de oficina de producción</t>
  </si>
  <si>
    <t>Gastos básicos de oficina (Agua, luz, gas, teléf.)</t>
  </si>
  <si>
    <t>Compra de softwares</t>
  </si>
  <si>
    <t>Mantenimiento equipos (PC, Mac, Impresoras, etc.)</t>
  </si>
  <si>
    <t xml:space="preserve">Limpieza de oficina </t>
  </si>
  <si>
    <t>Seguridad de oficina</t>
  </si>
  <si>
    <t>Secretaria de producción</t>
  </si>
  <si>
    <t>Contador de producción</t>
  </si>
  <si>
    <t>Materiales y papelería de oficina</t>
  </si>
  <si>
    <t>Impresiones y fotocopias</t>
  </si>
  <si>
    <t>Llamadas internacionales</t>
  </si>
  <si>
    <t>Tarjetas de teléfonos celulares</t>
  </si>
  <si>
    <t xml:space="preserve">Internet </t>
  </si>
  <si>
    <t>Correos</t>
  </si>
  <si>
    <t>SUB-TOTAL OFICINA DE PRODUCCIÓN</t>
  </si>
  <si>
    <t>11 02</t>
  </si>
  <si>
    <t>GASTOS DE OPERACIÓN EN EL SET</t>
  </si>
  <si>
    <t>Alquiler de base de producción en locación</t>
  </si>
  <si>
    <t>Limpieza de base de producción</t>
  </si>
  <si>
    <t>Seguridad de base de producción</t>
  </si>
  <si>
    <t>Alquiler de baños portátiles</t>
  </si>
  <si>
    <t>Alquiler de Walkies-Talkies</t>
  </si>
  <si>
    <t>Impresiones y fotocopias en rodaje</t>
  </si>
  <si>
    <t>Alquiler de toldos y sombrillas</t>
  </si>
  <si>
    <t>Alquiler de hieleras</t>
  </si>
  <si>
    <t>Compra de repelente para mosquito</t>
  </si>
  <si>
    <t>Compra de protector solar</t>
  </si>
  <si>
    <t>Compra de hielo</t>
  </si>
  <si>
    <t>Alquiler de mesas y sillas plásticas</t>
  </si>
  <si>
    <t>Compra de capas de lluvia (chubasqueros)</t>
  </si>
  <si>
    <t>Compra de insumos varios de producción</t>
  </si>
  <si>
    <t>Botiquín de primeros auxilios</t>
  </si>
  <si>
    <t>SUB-TOTAL GASTOS DE OPERACIÓN EN EL SET</t>
  </si>
  <si>
    <t>11 03</t>
  </si>
  <si>
    <t>DISCOS DUROS Y MEMORIAS</t>
  </si>
  <si>
    <t>Compra de discos duros para rodaje</t>
  </si>
  <si>
    <t>SUB-TOTAL DISCOS DUROS Y MEMORIAS</t>
  </si>
  <si>
    <t>Total GASTOS DE PRODUCCIÓN</t>
  </si>
  <si>
    <t>Total PRODUCCION</t>
  </si>
  <si>
    <t>12 00</t>
  </si>
  <si>
    <t>EDICIÓN DE IMAGEN</t>
  </si>
  <si>
    <t>12 01</t>
  </si>
  <si>
    <t>SALARIOS</t>
  </si>
  <si>
    <t>Coordinador de Post-producción</t>
  </si>
  <si>
    <t>Editor de imagen</t>
  </si>
  <si>
    <t>Asistente de edición</t>
  </si>
  <si>
    <t>12 02</t>
  </si>
  <si>
    <t>ALQUILER DE SISTEMA NO LINEAL</t>
  </si>
  <si>
    <t>Alquiler de sala de edición</t>
  </si>
  <si>
    <t>12 03</t>
  </si>
  <si>
    <t>MATERIALES EDICIÓN</t>
  </si>
  <si>
    <t>Discos duros y materiales.</t>
  </si>
  <si>
    <t>12 04</t>
  </si>
  <si>
    <t>GASTOS VARIOS DE PRODUCCIÓN</t>
  </si>
  <si>
    <t>Alquiler de sala de proyección</t>
  </si>
  <si>
    <t xml:space="preserve">Taxis </t>
  </si>
  <si>
    <t>12 05</t>
  </si>
  <si>
    <t>Animaciones</t>
  </si>
  <si>
    <t>Diseño de créditos iniciales y finales</t>
  </si>
  <si>
    <t>VFX</t>
  </si>
  <si>
    <t>Total EDICIÓN DE IMAGEN</t>
  </si>
  <si>
    <t>13 00</t>
  </si>
  <si>
    <t>EDICIÓN DE SONIDO</t>
  </si>
  <si>
    <t>13 01</t>
  </si>
  <si>
    <t>Diseñadora de banda sonora</t>
  </si>
  <si>
    <t>Editor de diálogos</t>
  </si>
  <si>
    <t>Editor de ambientes</t>
  </si>
  <si>
    <t>Grabador de Foley</t>
  </si>
  <si>
    <t>Editor de Foley</t>
  </si>
  <si>
    <t>Efectos de sala / Foley Artist</t>
  </si>
  <si>
    <t>Editor de música</t>
  </si>
  <si>
    <t>13 02</t>
  </si>
  <si>
    <t>ALQUILER DE SALA DE SONIDO</t>
  </si>
  <si>
    <t>Alquiler de sala de sonido Pro-Tools</t>
  </si>
  <si>
    <t>Paquete</t>
  </si>
  <si>
    <t>Alquiler de estudio de grabación para Foley</t>
  </si>
  <si>
    <t>Horas</t>
  </si>
  <si>
    <t>13 03</t>
  </si>
  <si>
    <t>13 04</t>
  </si>
  <si>
    <t>Alquiler de estudio de sonido para la pre-mezcla</t>
  </si>
  <si>
    <t>Total EDICIÓN DE SONIDO</t>
  </si>
  <si>
    <t>14 00</t>
  </si>
  <si>
    <t>GRABACIÓN DE MÚSICA ORIGINAL</t>
  </si>
  <si>
    <t>14 01</t>
  </si>
  <si>
    <t>Director de orquesta</t>
  </si>
  <si>
    <t>Coros</t>
  </si>
  <si>
    <t>Sonidista para la grabación de la música</t>
  </si>
  <si>
    <t>14 02</t>
  </si>
  <si>
    <t>ALQUILER DE ESTUDIO DE SONIDO</t>
  </si>
  <si>
    <t>Estudio de grabación de la música</t>
  </si>
  <si>
    <t>Estudio de grabación para la mezcla de la música</t>
  </si>
  <si>
    <t>14 03</t>
  </si>
  <si>
    <t>14 04</t>
  </si>
  <si>
    <t>Compra de CD, DVD</t>
  </si>
  <si>
    <t>Total GRABACIÓN DE MÚSICA</t>
  </si>
  <si>
    <t>15 00</t>
  </si>
  <si>
    <t>POSTPRODUCCIÓN DE SONIDO</t>
  </si>
  <si>
    <t>15 01</t>
  </si>
  <si>
    <t>MEZCLA FINAL</t>
  </si>
  <si>
    <t>Alquiler de estudio para Mezcla final de sonido</t>
  </si>
  <si>
    <t>Mezclador de sonido</t>
  </si>
  <si>
    <t>15 02</t>
  </si>
  <si>
    <t>PISTA INTERNACIONAL</t>
  </si>
  <si>
    <t>Paquete 5.1 M&amp;E</t>
  </si>
  <si>
    <t>15 03</t>
  </si>
  <si>
    <t>LICENCIA DOLBY</t>
  </si>
  <si>
    <t>Dolby SR Licence</t>
  </si>
  <si>
    <t>15 04</t>
  </si>
  <si>
    <t>GASTOS LOGÍSTICOS</t>
  </si>
  <si>
    <t>Gastos de Transporte</t>
  </si>
  <si>
    <t>Total POSTPRODUCCIÓN SONIDO</t>
  </si>
  <si>
    <t>16 00</t>
  </si>
  <si>
    <t>POSTPRODUCCIÓN DE IMAGEN</t>
  </si>
  <si>
    <t>16 01</t>
  </si>
  <si>
    <t>DCP (DIGITAL CINEMA PACKAGE)</t>
  </si>
  <si>
    <t>Digital Cinema Exhibition Kit Master</t>
  </si>
  <si>
    <t>DCP Master Authoring con Digital Cinema Exhibition Kit.</t>
  </si>
  <si>
    <t>16 02</t>
  </si>
  <si>
    <t>INTERMEDIA DIGITAL 2K</t>
  </si>
  <si>
    <t>Conforming On-Line</t>
  </si>
  <si>
    <t>Corrección de Color para cine</t>
  </si>
  <si>
    <t>Corrección de Color para video y televisión</t>
  </si>
  <si>
    <t>Quicktime del Conforming por Rollo</t>
  </si>
  <si>
    <t>Generación de secuencias de cuadros para DCP</t>
  </si>
  <si>
    <t>16 03</t>
  </si>
  <si>
    <t>DELIVERIES</t>
  </si>
  <si>
    <t>Traducción al idioma inglés</t>
  </si>
  <si>
    <t>Inserción de subtítulos y timming</t>
  </si>
  <si>
    <t>Traducción al idioma francés</t>
  </si>
  <si>
    <t>Máster BTC Digital</t>
  </si>
  <si>
    <t>Máster HDCAM SR Full Frame</t>
  </si>
  <si>
    <t>DVD con y sin autoría</t>
  </si>
  <si>
    <t>Blue Ray con y sin autoría</t>
  </si>
  <si>
    <t>Blu-Ray (máster digital y una copia)</t>
  </si>
  <si>
    <t>Versión para ciegos con audio descripción</t>
  </si>
  <si>
    <t>Versión Close Caption</t>
  </si>
  <si>
    <t>Versión con lenguaje de señas</t>
  </si>
  <si>
    <t>Otros formatos digitales</t>
  </si>
  <si>
    <t>16 04</t>
  </si>
  <si>
    <t>MATERIALES DE VIDEO</t>
  </si>
  <si>
    <t>HDCAM SR</t>
  </si>
  <si>
    <t>Betacam Digital</t>
  </si>
  <si>
    <t>16 05</t>
  </si>
  <si>
    <t>RESPALDO PELÍCULA COMPLETA</t>
  </si>
  <si>
    <t>Integración de respaldo a disco duro</t>
  </si>
  <si>
    <t>Integración de respaldo a LTO</t>
  </si>
  <si>
    <t>16 06</t>
  </si>
  <si>
    <t>Total POSTPRODUCCION</t>
  </si>
  <si>
    <t>17 00</t>
  </si>
  <si>
    <t>SEGUROS</t>
  </si>
  <si>
    <t>17 01</t>
  </si>
  <si>
    <t>POLIZA GLOBAL</t>
  </si>
  <si>
    <t>Pérdida de Inversión en Filmación</t>
  </si>
  <si>
    <t>Interrupción Filmica</t>
  </si>
  <si>
    <t>Riesgos Profesionales</t>
  </si>
  <si>
    <t>Riesgos Civiles</t>
  </si>
  <si>
    <t>Dinero y Valores</t>
  </si>
  <si>
    <t>Derecho Políza</t>
  </si>
  <si>
    <t>Total SEGUROS</t>
  </si>
  <si>
    <t>18 00</t>
  </si>
  <si>
    <t>ASESORÍA LEGAL Y FINANCIERA</t>
  </si>
  <si>
    <t>18 01</t>
  </si>
  <si>
    <t>ASESORÍA FINANCIERA</t>
  </si>
  <si>
    <t>Consultor financiero</t>
  </si>
  <si>
    <t>Auditoria externa</t>
  </si>
  <si>
    <t>Comisiones de bancos</t>
  </si>
  <si>
    <t>18 02</t>
  </si>
  <si>
    <t>ASESORÍA LEGAL</t>
  </si>
  <si>
    <t>Asesor legal (Contratos &amp; Derechos)</t>
  </si>
  <si>
    <t>Traducción de documentos</t>
  </si>
  <si>
    <t>19 00</t>
  </si>
  <si>
    <t>MARKETING Y PROMOCIÓN</t>
  </si>
  <si>
    <t>19 01</t>
  </si>
  <si>
    <t>REGISTRO DE PELÍCULA</t>
  </si>
  <si>
    <t xml:space="preserve">Registro de película </t>
  </si>
  <si>
    <t>SUB-TOTAL REGISTRO DE PELÍCULA</t>
  </si>
  <si>
    <t>19 02</t>
  </si>
  <si>
    <t>MATERIALES PROMOCIONALES</t>
  </si>
  <si>
    <t>Edición de Trailer</t>
  </si>
  <si>
    <t xml:space="preserve">Edición de Making Off </t>
  </si>
  <si>
    <t>Cápsulas de 30 segs. Para redes sociales</t>
  </si>
  <si>
    <t>Diseño de Cartel y otros materiales gráficos (EPK)</t>
  </si>
  <si>
    <t>Impresión de cartel y otros materiales gráficos</t>
  </si>
  <si>
    <t>Impresión de otros materiales promocionales</t>
  </si>
  <si>
    <t>Diseño y montaje de página web</t>
  </si>
  <si>
    <t>Campaña digital en redes sociales</t>
  </si>
  <si>
    <t>SUB-TOTAL MATERIALES PROMOCIONALES</t>
  </si>
  <si>
    <t>19 03</t>
  </si>
  <si>
    <t>TRADUCCIONES</t>
  </si>
  <si>
    <t>Lista de diálogos en español</t>
  </si>
  <si>
    <t>Traducción de lista de diálogos al inglés</t>
  </si>
  <si>
    <t>Traducción de lista de diálogos al francés</t>
  </si>
  <si>
    <t>Traducción de EPK y otros materiales gráficos</t>
  </si>
  <si>
    <t>SUB-TOTAL TRADUCCIONES</t>
  </si>
  <si>
    <t>Total MARKETING Y PROMOCIÓN</t>
  </si>
  <si>
    <t>Total OTROS GASTOS</t>
  </si>
  <si>
    <t>Total OTROS</t>
  </si>
  <si>
    <t>PRODUCTOR:</t>
  </si>
  <si>
    <t>Guion y Música</t>
  </si>
  <si>
    <t>Producción y Dirección</t>
  </si>
  <si>
    <t xml:space="preserve">Elenco principal </t>
  </si>
  <si>
    <t>Elenco secundario, figurantes y extras</t>
  </si>
  <si>
    <t>Personal de producción (Salarios)</t>
  </si>
  <si>
    <t>Alquiler de cámara, luces y sonido</t>
  </si>
  <si>
    <t>Dirección de arte</t>
  </si>
  <si>
    <t>Vestuario y Maquillaje</t>
  </si>
  <si>
    <t>Transporte terrestre y aéreo</t>
  </si>
  <si>
    <t>Alojamiento y Alimentación</t>
  </si>
  <si>
    <t>Gastos de Producción en el Set</t>
  </si>
  <si>
    <t>Edición de Imagen</t>
  </si>
  <si>
    <t>Montaje de Sonido</t>
  </si>
  <si>
    <t>Grabación de Música Original</t>
  </si>
  <si>
    <t>Post-Producción de Sonido</t>
  </si>
  <si>
    <t>Post-Producción de Imagen</t>
  </si>
  <si>
    <t>Asesoría financiera y legal</t>
  </si>
  <si>
    <t>Marketing y Promoción</t>
  </si>
  <si>
    <t>CANT.</t>
  </si>
  <si>
    <t>RESUMEN DEL PRESUPUESTO</t>
  </si>
  <si>
    <t>TÍTULO:</t>
  </si>
  <si>
    <t>DIRECTOR:</t>
  </si>
  <si>
    <t>Semanas</t>
  </si>
  <si>
    <t>Total ASESORÍA LEGAL Y FINANCIERA</t>
  </si>
  <si>
    <t>Gastos representación Producción / PRE-PROD.</t>
  </si>
  <si>
    <t>Unidad</t>
  </si>
  <si>
    <t>Proyecto</t>
  </si>
  <si>
    <t>Páginas</t>
  </si>
  <si>
    <t>Minutos</t>
  </si>
  <si>
    <t>Piezas</t>
  </si>
  <si>
    <t>Otros accesorios</t>
  </si>
  <si>
    <t>¨Proyecto</t>
  </si>
  <si>
    <t>Meses</t>
  </si>
  <si>
    <t>GASTOS ADMINISTRATIVOS 10 %</t>
  </si>
  <si>
    <t>SUB-TOTAL</t>
  </si>
  <si>
    <t>IMPREVISTOS 5 %</t>
  </si>
  <si>
    <t>Extras (X 10) en Secuencia 1</t>
  </si>
  <si>
    <t>Extras (X 10) en Secuencia 5</t>
  </si>
  <si>
    <t>Extras (X 10) en Secuencia 6</t>
  </si>
  <si>
    <t>Extras (X 5) en Secuencia 2</t>
  </si>
  <si>
    <t>Extras (X 200) en Secuencia 3</t>
  </si>
  <si>
    <t>Extras (X 7) en Secuencia 4</t>
  </si>
  <si>
    <t>GRAN TOTAL</t>
  </si>
  <si>
    <t>PLAN DE PRODUCCIÓN</t>
  </si>
  <si>
    <t>Formato:</t>
  </si>
  <si>
    <t>Duración:</t>
  </si>
  <si>
    <t>Aspect Ratio:</t>
  </si>
  <si>
    <t>Sonido:</t>
  </si>
  <si>
    <t>Inicio de Preproducción:</t>
  </si>
  <si>
    <t>Inicio de Rodaje:</t>
  </si>
  <si>
    <t>Inicio de Postproducción:</t>
  </si>
  <si>
    <t>País de Producción:</t>
  </si>
  <si>
    <t>Cuba</t>
  </si>
  <si>
    <t>Estreno Internacional:</t>
  </si>
  <si>
    <t>Estreno en Cuba:</t>
  </si>
  <si>
    <t>Países co-productores</t>
  </si>
  <si>
    <t>Estreno en OTRO PAÍS</t>
  </si>
  <si>
    <t>ESTATUS</t>
  </si>
  <si>
    <t>SUB-TOTAL SALARIOS DE EDICIÓN</t>
  </si>
  <si>
    <t>SUB-TOTAL ALQUILER SALA DE EDICIÓN</t>
  </si>
  <si>
    <t>SUB-TOTAL MATERIALES DE EDICIÓN</t>
  </si>
  <si>
    <t>SUB-TOTAL GASTOS VARIOS DE PRODUCCIÓN</t>
  </si>
  <si>
    <t>ANIMACIONES, VFX Y CRÉDITOS</t>
  </si>
  <si>
    <t>SUB-TOTAL ANIMACIONES, VFX Y CRÉDITOS</t>
  </si>
  <si>
    <t>SUB-TOTAL SALARIOS</t>
  </si>
  <si>
    <t>SUB-TOTAL ALQUILER SALA DE SONIDO</t>
  </si>
  <si>
    <t>SUB-TOTAL ALQUILER DE ESTUDIO DE SONIDO</t>
  </si>
  <si>
    <t xml:space="preserve">SUB-TOTAL MATERIALES </t>
  </si>
  <si>
    <t xml:space="preserve">MATERIALES </t>
  </si>
  <si>
    <t>SUB-TOTAL MEZCLA FINAL DE SONIDO</t>
  </si>
  <si>
    <t>SUB-TOTAL PISTA INTERNACIONAL</t>
  </si>
  <si>
    <t>SUB-TOTAL LICENCIA DOLBY</t>
  </si>
  <si>
    <t>SUB-TOTAL GASTOS LOGÍSTICOS</t>
  </si>
  <si>
    <t>SUB-TOTAL DCP</t>
  </si>
  <si>
    <t>SUB-TOTAL INTERMEDIA DIGITAL</t>
  </si>
  <si>
    <t>SUB-TOTAL DELIVERIES</t>
  </si>
  <si>
    <t>SUB-TOTAL MATERIALES DE VIDEO</t>
  </si>
  <si>
    <t>SUB-TOTAL RESPALDO PELÍCULA</t>
  </si>
  <si>
    <t>SUB-TOTAL SEGUROS</t>
  </si>
  <si>
    <t>SUB-TOTAL ASESORÍA LEGAL</t>
  </si>
  <si>
    <t>SUB-TOTAL ASESORÍA FINANCIERA</t>
  </si>
  <si>
    <t>Se pueden eliminar líneas del presupuesto para ajustarlo a cada proyecto específico</t>
  </si>
  <si>
    <t>pero se debe de tener en cuenta corregir las fórmulas cada vez que se eliminen líneas,</t>
  </si>
  <si>
    <t xml:space="preserve">tanto en el modelo de presupuesto desglosado como en el resumen. </t>
  </si>
  <si>
    <t>No se deben dejar rubros en blancos cuando el proyecto no los utilice. Eliminar los</t>
  </si>
  <si>
    <t>items y corregir las fórmulas.</t>
  </si>
  <si>
    <t>No se deben de eliminar las columnas.</t>
  </si>
  <si>
    <t>DIRECTOR (A):</t>
  </si>
  <si>
    <t>PRODUCTOR (A):</t>
  </si>
  <si>
    <t>OFICINA DE PRODUCCIÓN EN RODAJE</t>
  </si>
  <si>
    <t>Compra de tarjetas de memoria</t>
  </si>
  <si>
    <t>Nombre Proyecto:</t>
  </si>
  <si>
    <t>Productor:</t>
  </si>
  <si>
    <t>Nombre Colectivo:</t>
  </si>
  <si>
    <t>Director:</t>
  </si>
  <si>
    <t xml:space="preserve">Fecha: </t>
  </si>
  <si>
    <t xml:space="preserve">Presupuesto: </t>
  </si>
  <si>
    <t>FUENTE FINANCIERA</t>
  </si>
  <si>
    <t>CANTIDAD</t>
  </si>
  <si>
    <t>RECUPERABLE</t>
  </si>
  <si>
    <t xml:space="preserve">PAÍS: </t>
  </si>
  <si>
    <t>Subtotal</t>
  </si>
  <si>
    <t>Subtotals</t>
  </si>
  <si>
    <t xml:space="preserve">INFORMACIÓN IMPORTANTE </t>
  </si>
  <si>
    <t>FONDO DE FOMENTO DEL CINE CUBANO</t>
  </si>
  <si>
    <t>FONDO DE FOMENTO  DEL CINE CUBANO</t>
  </si>
  <si>
    <t>Este es un compendio de los documentos complementarios a entregar al Fondo.</t>
  </si>
  <si>
    <t>Los documentos que aparecen rellenados, sirven como ejemplo para su correcto uso.</t>
  </si>
  <si>
    <t xml:space="preserve">No se deben de cambiar el orden de los rubros del presupuesto, </t>
  </si>
  <si>
    <t>CORTOMETRAJE DE FICCIÓN / DOCUMENTAL</t>
  </si>
  <si>
    <t>CORTOMETRAJE DE FICCIÓN/DOCUMENTAL</t>
  </si>
  <si>
    <t>CORTOMETRAJE FICCIÓN/DOCUMENTAL</t>
  </si>
  <si>
    <t>Se puede renombrar  cada rubro según conveniencia.</t>
  </si>
</sst>
</file>

<file path=xl/styles.xml><?xml version="1.0" encoding="utf-8"?>
<styleSheet xmlns="http://schemas.openxmlformats.org/spreadsheetml/2006/main">
  <numFmts count="8">
    <numFmt numFmtId="164" formatCode="_(&quot;C$&quot;\ * #,##0_);_(&quot;C$&quot;\ * \(#,##0\);_(&quot;C$&quot;\ * &quot;-&quot;_);_(@_)"/>
    <numFmt numFmtId="165" formatCode="_(&quot;C$&quot;\ * #,##0.00_);_(&quot;C$&quot;\ * \(#,##0.00\);_(&quot;C$&quot;\ * &quot;-&quot;??_);_(@_)"/>
    <numFmt numFmtId="166" formatCode="[$CUC]\ #,##0.00"/>
    <numFmt numFmtId="167" formatCode="d&quot; de &quot;mmm&quot; de &quot;yy"/>
    <numFmt numFmtId="168" formatCode="_([$€-2]\ * #,##0_);_([$€-2]\ * \(#,##0\);_([$€-2]\ * &quot;-&quot;??_);_(@_)"/>
    <numFmt numFmtId="169" formatCode="_-&quot;€&quot;* #,##0_-;\-&quot;€&quot;* #,##0_-;_-&quot;€&quot;* &quot;-&quot;??_-;_-@_-"/>
    <numFmt numFmtId="170" formatCode="#,##0.00\ _€"/>
    <numFmt numFmtId="171" formatCode="#,##0_ ;\-#,##0\ 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4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i/>
      <sz val="10"/>
      <name val="Tahoma"/>
      <family val="2"/>
    </font>
    <font>
      <i/>
      <sz val="8"/>
      <name val="Tahoma"/>
      <family val="2"/>
    </font>
    <font>
      <b/>
      <sz val="10"/>
      <name val="Tahoma"/>
      <family val="2"/>
    </font>
    <font>
      <b/>
      <i/>
      <sz val="10"/>
      <name val="Tahoma"/>
      <family val="2"/>
    </font>
    <font>
      <sz val="14"/>
      <color rgb="FF000000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medium">
        <color indexed="64"/>
      </right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5">
    <xf numFmtId="0" fontId="0" fillId="0" borderId="0" xfId="0"/>
    <xf numFmtId="0" fontId="0" fillId="0" borderId="0" xfId="0" applyAlignment="1">
      <alignment horizontal="center"/>
    </xf>
    <xf numFmtId="166" fontId="0" fillId="0" borderId="0" xfId="0" applyNumberFormat="1"/>
    <xf numFmtId="0" fontId="5" fillId="0" borderId="0" xfId="0" applyFont="1"/>
    <xf numFmtId="0" fontId="5" fillId="0" borderId="0" xfId="0" applyFont="1" applyAlignment="1">
      <alignment horizontal="center"/>
    </xf>
    <xf numFmtId="166" fontId="5" fillId="0" borderId="0" xfId="0" applyNumberFormat="1" applyFont="1"/>
    <xf numFmtId="0" fontId="5" fillId="0" borderId="2" xfId="0" applyFont="1" applyBorder="1"/>
    <xf numFmtId="0" fontId="5" fillId="0" borderId="1" xfId="0" applyFont="1" applyBorder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166" fontId="5" fillId="0" borderId="5" xfId="0" applyNumberFormat="1" applyFont="1" applyBorder="1"/>
    <xf numFmtId="0" fontId="5" fillId="0" borderId="8" xfId="0" applyFont="1" applyBorder="1"/>
    <xf numFmtId="0" fontId="5" fillId="0" borderId="8" xfId="0" applyFont="1" applyBorder="1" applyAlignment="1">
      <alignment horizontal="center"/>
    </xf>
    <xf numFmtId="166" fontId="5" fillId="0" borderId="8" xfId="1" applyNumberFormat="1" applyFont="1" applyBorder="1"/>
    <xf numFmtId="166" fontId="5" fillId="0" borderId="8" xfId="0" applyNumberFormat="1" applyFont="1" applyBorder="1"/>
    <xf numFmtId="0" fontId="5" fillId="0" borderId="9" xfId="0" applyFont="1" applyBorder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66" fontId="5" fillId="0" borderId="12" xfId="0" applyNumberFormat="1" applyFont="1" applyBorder="1"/>
    <xf numFmtId="0" fontId="5" fillId="0" borderId="11" xfId="0" applyFont="1" applyBorder="1"/>
    <xf numFmtId="166" fontId="5" fillId="2" borderId="4" xfId="0" applyNumberFormat="1" applyFont="1" applyFill="1" applyBorder="1"/>
    <xf numFmtId="166" fontId="5" fillId="0" borderId="14" xfId="0" applyNumberFormat="1" applyFont="1" applyBorder="1"/>
    <xf numFmtId="9" fontId="5" fillId="0" borderId="8" xfId="0" applyNumberFormat="1" applyFont="1" applyBorder="1" applyAlignment="1">
      <alignment horizontal="center"/>
    </xf>
    <xf numFmtId="0" fontId="5" fillId="0" borderId="10" xfId="0" applyFont="1" applyBorder="1" applyAlignment="1">
      <alignment horizontal="right"/>
    </xf>
    <xf numFmtId="1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9" fontId="5" fillId="0" borderId="10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0" fontId="5" fillId="0" borderId="14" xfId="0" applyFont="1" applyBorder="1"/>
    <xf numFmtId="0" fontId="5" fillId="0" borderId="12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6" fillId="0" borderId="0" xfId="0" applyFont="1"/>
    <xf numFmtId="0" fontId="5" fillId="0" borderId="8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6" fillId="0" borderId="9" xfId="0" applyFont="1" applyBorder="1"/>
    <xf numFmtId="0" fontId="6" fillId="0" borderId="1" xfId="0" applyFont="1" applyBorder="1"/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0" fontId="6" fillId="3" borderId="15" xfId="0" applyFont="1" applyFill="1" applyBorder="1"/>
    <xf numFmtId="0" fontId="6" fillId="3" borderId="16" xfId="0" applyFont="1" applyFill="1" applyBorder="1"/>
    <xf numFmtId="0" fontId="6" fillId="3" borderId="16" xfId="0" applyFont="1" applyFill="1" applyBorder="1" applyAlignment="1">
      <alignment horizontal="center"/>
    </xf>
    <xf numFmtId="166" fontId="6" fillId="3" borderId="17" xfId="1" applyNumberFormat="1" applyFont="1" applyFill="1" applyBorder="1"/>
    <xf numFmtId="0" fontId="5" fillId="0" borderId="13" xfId="0" applyFont="1" applyBorder="1" applyAlignment="1">
      <alignment horizontal="right"/>
    </xf>
    <xf numFmtId="0" fontId="6" fillId="0" borderId="0" xfId="0" applyFont="1" applyAlignment="1">
      <alignment horizontal="center"/>
    </xf>
    <xf numFmtId="166" fontId="6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6" xfId="0" applyFont="1" applyBorder="1"/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6" xfId="0" applyFont="1" applyBorder="1" applyAlignment="1">
      <alignment horizontal="center"/>
    </xf>
    <xf numFmtId="0" fontId="6" fillId="0" borderId="2" xfId="0" applyFont="1" applyBorder="1"/>
    <xf numFmtId="4" fontId="5" fillId="0" borderId="8" xfId="0" applyNumberFormat="1" applyFont="1" applyBorder="1"/>
    <xf numFmtId="0" fontId="2" fillId="0" borderId="0" xfId="0" applyFont="1"/>
    <xf numFmtId="166" fontId="2" fillId="0" borderId="0" xfId="0" applyNumberFormat="1" applyFont="1"/>
    <xf numFmtId="0" fontId="6" fillId="0" borderId="8" xfId="0" applyFont="1" applyBorder="1"/>
    <xf numFmtId="0" fontId="6" fillId="0" borderId="9" xfId="0" applyFont="1" applyBorder="1" applyAlignment="1">
      <alignment horizontal="right"/>
    </xf>
    <xf numFmtId="0" fontId="6" fillId="0" borderId="13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11" xfId="0" applyFont="1" applyBorder="1"/>
    <xf numFmtId="0" fontId="5" fillId="0" borderId="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6" fontId="6" fillId="3" borderId="1" xfId="0" applyNumberFormat="1" applyFont="1" applyFill="1" applyBorder="1" applyAlignment="1">
      <alignment horizontal="center"/>
    </xf>
    <xf numFmtId="0" fontId="6" fillId="2" borderId="1" xfId="0" applyFont="1" applyFill="1" applyBorder="1"/>
    <xf numFmtId="0" fontId="6" fillId="2" borderId="3" xfId="0" applyFont="1" applyFill="1" applyBorder="1"/>
    <xf numFmtId="0" fontId="6" fillId="2" borderId="3" xfId="0" applyFont="1" applyFill="1" applyBorder="1" applyAlignment="1">
      <alignment horizontal="center"/>
    </xf>
    <xf numFmtId="166" fontId="6" fillId="2" borderId="4" xfId="0" applyNumberFormat="1" applyFont="1" applyFill="1" applyBorder="1"/>
    <xf numFmtId="0" fontId="6" fillId="2" borderId="9" xfId="0" applyFont="1" applyFill="1" applyBorder="1"/>
    <xf numFmtId="0" fontId="6" fillId="2" borderId="10" xfId="0" applyFont="1" applyFill="1" applyBorder="1"/>
    <xf numFmtId="0" fontId="6" fillId="2" borderId="10" xfId="0" applyFont="1" applyFill="1" applyBorder="1" applyAlignment="1">
      <alignment horizontal="center"/>
    </xf>
    <xf numFmtId="0" fontId="6" fillId="2" borderId="13" xfId="0" applyFont="1" applyFill="1" applyBorder="1"/>
    <xf numFmtId="0" fontId="5" fillId="2" borderId="3" xfId="0" applyFont="1" applyFill="1" applyBorder="1" applyAlignment="1">
      <alignment horizontal="center"/>
    </xf>
    <xf numFmtId="0" fontId="5" fillId="2" borderId="3" xfId="0" applyFont="1" applyFill="1" applyBorder="1"/>
    <xf numFmtId="166" fontId="5" fillId="2" borderId="3" xfId="0" applyNumberFormat="1" applyFont="1" applyFill="1" applyBorder="1"/>
    <xf numFmtId="0" fontId="6" fillId="2" borderId="6" xfId="0" applyFont="1" applyFill="1" applyBorder="1"/>
    <xf numFmtId="0" fontId="6" fillId="2" borderId="5" xfId="0" applyFont="1" applyFill="1" applyBorder="1"/>
    <xf numFmtId="0" fontId="5" fillId="2" borderId="6" xfId="0" applyFont="1" applyFill="1" applyBorder="1"/>
    <xf numFmtId="0" fontId="5" fillId="2" borderId="6" xfId="0" applyFont="1" applyFill="1" applyBorder="1" applyAlignment="1">
      <alignment horizontal="center"/>
    </xf>
    <xf numFmtId="4" fontId="5" fillId="0" borderId="0" xfId="0" applyNumberFormat="1" applyFont="1"/>
    <xf numFmtId="4" fontId="6" fillId="3" borderId="1" xfId="0" applyNumberFormat="1" applyFont="1" applyFill="1" applyBorder="1" applyAlignment="1">
      <alignment horizontal="center"/>
    </xf>
    <xf numFmtId="4" fontId="6" fillId="0" borderId="0" xfId="0" applyNumberFormat="1" applyFont="1"/>
    <xf numFmtId="4" fontId="6" fillId="2" borderId="3" xfId="0" applyNumberFormat="1" applyFont="1" applyFill="1" applyBorder="1"/>
    <xf numFmtId="4" fontId="5" fillId="0" borderId="7" xfId="0" applyNumberFormat="1" applyFont="1" applyBorder="1"/>
    <xf numFmtId="4" fontId="5" fillId="0" borderId="2" xfId="0" applyNumberFormat="1" applyFont="1" applyBorder="1"/>
    <xf numFmtId="4" fontId="5" fillId="0" borderId="2" xfId="1" applyNumberFormat="1" applyFont="1" applyFill="1" applyBorder="1"/>
    <xf numFmtId="4" fontId="5" fillId="0" borderId="11" xfId="0" applyNumberFormat="1" applyFont="1" applyBorder="1"/>
    <xf numFmtId="4" fontId="5" fillId="0" borderId="5" xfId="0" applyNumberFormat="1" applyFont="1" applyBorder="1"/>
    <xf numFmtId="4" fontId="5" fillId="0" borderId="8" xfId="2" applyNumberFormat="1" applyFont="1" applyFill="1" applyBorder="1"/>
    <xf numFmtId="4" fontId="5" fillId="0" borderId="9" xfId="0" applyNumberFormat="1" applyFont="1" applyBorder="1"/>
    <xf numFmtId="4" fontId="6" fillId="2" borderId="10" xfId="0" applyNumberFormat="1" applyFont="1" applyFill="1" applyBorder="1"/>
    <xf numFmtId="4" fontId="5" fillId="2" borderId="3" xfId="0" applyNumberFormat="1" applyFont="1" applyFill="1" applyBorder="1"/>
    <xf numFmtId="4" fontId="5" fillId="0" borderId="0" xfId="1" applyNumberFormat="1" applyFont="1" applyFill="1" applyBorder="1"/>
    <xf numFmtId="4" fontId="6" fillId="3" borderId="16" xfId="0" applyNumberFormat="1" applyFont="1" applyFill="1" applyBorder="1"/>
    <xf numFmtId="4" fontId="5" fillId="0" borderId="10" xfId="0" applyNumberFormat="1" applyFont="1" applyBorder="1"/>
    <xf numFmtId="4" fontId="5" fillId="0" borderId="6" xfId="0" applyNumberFormat="1" applyFont="1" applyBorder="1"/>
    <xf numFmtId="4" fontId="5" fillId="0" borderId="3" xfId="0" applyNumberFormat="1" applyFont="1" applyBorder="1"/>
    <xf numFmtId="4" fontId="6" fillId="0" borderId="4" xfId="0" applyNumberFormat="1" applyFont="1" applyBorder="1"/>
    <xf numFmtId="4" fontId="6" fillId="2" borderId="4" xfId="0" applyNumberFormat="1" applyFont="1" applyFill="1" applyBorder="1"/>
    <xf numFmtId="4" fontId="5" fillId="0" borderId="2" xfId="1" applyNumberFormat="1" applyFont="1" applyBorder="1"/>
    <xf numFmtId="4" fontId="6" fillId="0" borderId="3" xfId="0" applyNumberFormat="1" applyFont="1" applyBorder="1"/>
    <xf numFmtId="4" fontId="6" fillId="0" borderId="1" xfId="0" applyNumberFormat="1" applyFont="1" applyBorder="1"/>
    <xf numFmtId="4" fontId="6" fillId="0" borderId="5" xfId="0" applyNumberFormat="1" applyFont="1" applyBorder="1"/>
    <xf numFmtId="4" fontId="5" fillId="0" borderId="9" xfId="1" applyNumberFormat="1" applyFont="1" applyBorder="1"/>
    <xf numFmtId="4" fontId="6" fillId="0" borderId="6" xfId="0" applyNumberFormat="1" applyFont="1" applyBorder="1"/>
    <xf numFmtId="4" fontId="5" fillId="0" borderId="7" xfId="1" applyNumberFormat="1" applyFont="1" applyBorder="1"/>
    <xf numFmtId="4" fontId="5" fillId="0" borderId="0" xfId="1" applyNumberFormat="1" applyFont="1" applyBorder="1"/>
    <xf numFmtId="4" fontId="5" fillId="0" borderId="8" xfId="1" applyNumberFormat="1" applyFont="1" applyBorder="1"/>
    <xf numFmtId="4" fontId="6" fillId="3" borderId="19" xfId="0" applyNumberFormat="1" applyFont="1" applyFill="1" applyBorder="1"/>
    <xf numFmtId="4" fontId="5" fillId="2" borderId="6" xfId="0" applyNumberFormat="1" applyFont="1" applyFill="1" applyBorder="1"/>
    <xf numFmtId="4" fontId="5" fillId="2" borderId="1" xfId="0" applyNumberFormat="1" applyFont="1" applyFill="1" applyBorder="1"/>
    <xf numFmtId="4" fontId="5" fillId="2" borderId="5" xfId="0" applyNumberFormat="1" applyFont="1" applyFill="1" applyBorder="1"/>
    <xf numFmtId="4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8" fillId="0" borderId="26" xfId="0" applyFont="1" applyBorder="1"/>
    <xf numFmtId="0" fontId="8" fillId="0" borderId="30" xfId="0" applyFont="1" applyBorder="1"/>
    <xf numFmtId="0" fontId="8" fillId="0" borderId="27" xfId="0" applyFont="1" applyBorder="1"/>
    <xf numFmtId="0" fontId="9" fillId="0" borderId="31" xfId="0" applyFont="1" applyBorder="1"/>
    <xf numFmtId="167" fontId="10" fillId="0" borderId="32" xfId="0" applyNumberFormat="1" applyFont="1" applyBorder="1" applyAlignment="1">
      <alignment horizontal="left"/>
    </xf>
    <xf numFmtId="167" fontId="10" fillId="0" borderId="32" xfId="0" applyNumberFormat="1" applyFont="1" applyBorder="1" applyAlignment="1">
      <alignment horizontal="right"/>
    </xf>
    <xf numFmtId="167" fontId="9" fillId="0" borderId="33" xfId="0" applyNumberFormat="1" applyFont="1" applyBorder="1" applyAlignment="1">
      <alignment horizontal="left"/>
    </xf>
    <xf numFmtId="0" fontId="8" fillId="0" borderId="0" xfId="0" applyFont="1"/>
    <xf numFmtId="0" fontId="8" fillId="0" borderId="24" xfId="0" applyFont="1" applyBorder="1"/>
    <xf numFmtId="0" fontId="11" fillId="0" borderId="23" xfId="0" applyFont="1" applyBorder="1" applyAlignment="1">
      <alignment horizontal="right"/>
    </xf>
    <xf numFmtId="3" fontId="10" fillId="0" borderId="23" xfId="0" applyNumberFormat="1" applyFont="1" applyBorder="1" applyAlignment="1">
      <alignment horizontal="right"/>
    </xf>
    <xf numFmtId="3" fontId="10" fillId="0" borderId="0" xfId="0" applyNumberFormat="1" applyFont="1" applyAlignment="1">
      <alignment horizontal="right"/>
    </xf>
    <xf numFmtId="3" fontId="10" fillId="0" borderId="34" xfId="0" applyNumberFormat="1" applyFont="1" applyBorder="1" applyAlignment="1">
      <alignment horizontal="right"/>
    </xf>
    <xf numFmtId="0" fontId="8" fillId="0" borderId="23" xfId="0" applyFont="1" applyBorder="1"/>
    <xf numFmtId="0" fontId="10" fillId="0" borderId="0" xfId="0" applyFont="1" applyAlignment="1">
      <alignment horizontal="right"/>
    </xf>
    <xf numFmtId="3" fontId="12" fillId="0" borderId="34" xfId="0" applyNumberFormat="1" applyFont="1" applyBorder="1" applyAlignment="1" applyProtection="1">
      <alignment horizontal="right"/>
      <protection locked="0"/>
    </xf>
    <xf numFmtId="20" fontId="12" fillId="0" borderId="34" xfId="0" applyNumberFormat="1" applyFont="1" applyBorder="1" applyAlignment="1" applyProtection="1">
      <alignment horizontal="right"/>
      <protection locked="0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 wrapText="1"/>
    </xf>
    <xf numFmtId="0" fontId="14" fillId="0" borderId="25" xfId="0" applyFont="1" applyBorder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14" fillId="0" borderId="0" xfId="0" applyFont="1" applyAlignment="1">
      <alignment horizontal="right" vertical="center"/>
    </xf>
    <xf numFmtId="0" fontId="8" fillId="0" borderId="28" xfId="0" applyFont="1" applyBorder="1"/>
    <xf numFmtId="3" fontId="11" fillId="0" borderId="25" xfId="0" applyNumberFormat="1" applyFont="1" applyBorder="1" applyAlignment="1">
      <alignment horizontal="right"/>
    </xf>
    <xf numFmtId="0" fontId="11" fillId="0" borderId="25" xfId="0" applyFont="1" applyBorder="1" applyAlignment="1">
      <alignment horizontal="right"/>
    </xf>
    <xf numFmtId="0" fontId="8" fillId="0" borderId="29" xfId="0" applyFont="1" applyBorder="1"/>
    <xf numFmtId="166" fontId="6" fillId="0" borderId="5" xfId="0" applyNumberFormat="1" applyFont="1" applyBorder="1"/>
    <xf numFmtId="166" fontId="5" fillId="0" borderId="9" xfId="0" applyNumberFormat="1" applyFont="1" applyBorder="1"/>
    <xf numFmtId="166" fontId="6" fillId="0" borderId="12" xfId="0" applyNumberFormat="1" applyFont="1" applyBorder="1"/>
    <xf numFmtId="0" fontId="6" fillId="3" borderId="36" xfId="0" applyFont="1" applyFill="1" applyBorder="1"/>
    <xf numFmtId="166" fontId="6" fillId="2" borderId="3" xfId="0" applyNumberFormat="1" applyFont="1" applyFill="1" applyBorder="1"/>
    <xf numFmtId="0" fontId="0" fillId="0" borderId="15" xfId="0" applyBorder="1"/>
    <xf numFmtId="0" fontId="0" fillId="0" borderId="16" xfId="0" applyBorder="1"/>
    <xf numFmtId="0" fontId="0" fillId="0" borderId="22" xfId="0" applyBorder="1"/>
    <xf numFmtId="0" fontId="0" fillId="0" borderId="26" xfId="0" applyBorder="1"/>
    <xf numFmtId="0" fontId="0" fillId="0" borderId="30" xfId="0" applyBorder="1"/>
    <xf numFmtId="0" fontId="0" fillId="0" borderId="27" xfId="0" applyBorder="1"/>
    <xf numFmtId="0" fontId="0" fillId="0" borderId="23" xfId="0" applyBorder="1"/>
    <xf numFmtId="0" fontId="0" fillId="0" borderId="24" xfId="0" applyBorder="1"/>
    <xf numFmtId="0" fontId="0" fillId="0" borderId="28" xfId="0" applyBorder="1"/>
    <xf numFmtId="0" fontId="0" fillId="0" borderId="25" xfId="0" applyBorder="1"/>
    <xf numFmtId="0" fontId="0" fillId="0" borderId="29" xfId="0" applyBorder="1"/>
    <xf numFmtId="4" fontId="15" fillId="0" borderId="38" xfId="0" applyNumberFormat="1" applyFont="1" applyBorder="1"/>
    <xf numFmtId="166" fontId="5" fillId="0" borderId="25" xfId="0" applyNumberFormat="1" applyFont="1" applyBorder="1"/>
    <xf numFmtId="4" fontId="7" fillId="0" borderId="5" xfId="0" applyNumberFormat="1" applyFont="1" applyBorder="1"/>
    <xf numFmtId="4" fontId="15" fillId="0" borderId="40" xfId="0" applyNumberFormat="1" applyFont="1" applyBorder="1"/>
    <xf numFmtId="0" fontId="0" fillId="4" borderId="0" xfId="0" applyFill="1"/>
    <xf numFmtId="0" fontId="18" fillId="0" borderId="15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0" fillId="0" borderId="39" xfId="0" applyBorder="1"/>
    <xf numFmtId="10" fontId="20" fillId="0" borderId="9" xfId="0" applyNumberFormat="1" applyFont="1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40" xfId="0" applyBorder="1" applyAlignment="1">
      <alignment horizontal="right"/>
    </xf>
    <xf numFmtId="0" fontId="0" fillId="0" borderId="37" xfId="0" applyBorder="1"/>
    <xf numFmtId="168" fontId="0" fillId="0" borderId="1" xfId="1" applyNumberFormat="1" applyFont="1" applyBorder="1" applyAlignment="1">
      <alignment horizontal="right"/>
    </xf>
    <xf numFmtId="10" fontId="20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38" xfId="0" applyBorder="1" applyAlignment="1">
      <alignment horizontal="right"/>
    </xf>
    <xf numFmtId="0" fontId="0" fillId="0" borderId="52" xfId="0" applyBorder="1"/>
    <xf numFmtId="168" fontId="0" fillId="0" borderId="53" xfId="1" applyNumberFormat="1" applyFont="1" applyBorder="1" applyAlignment="1">
      <alignment horizontal="right"/>
    </xf>
    <xf numFmtId="9" fontId="20" fillId="0" borderId="53" xfId="0" applyNumberFormat="1" applyFont="1" applyBorder="1" applyAlignment="1">
      <alignment horizontal="right"/>
    </xf>
    <xf numFmtId="0" fontId="0" fillId="0" borderId="53" xfId="0" applyBorder="1" applyAlignment="1">
      <alignment horizontal="right"/>
    </xf>
    <xf numFmtId="0" fontId="0" fillId="0" borderId="54" xfId="0" applyBorder="1" applyAlignment="1">
      <alignment horizontal="right"/>
    </xf>
    <xf numFmtId="0" fontId="18" fillId="0" borderId="28" xfId="0" applyFont="1" applyBorder="1" applyAlignment="1">
      <alignment horizontal="right"/>
    </xf>
    <xf numFmtId="9" fontId="21" fillId="0" borderId="55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18" fillId="0" borderId="0" xfId="0" applyFont="1" applyAlignment="1">
      <alignment horizontal="right"/>
    </xf>
    <xf numFmtId="169" fontId="21" fillId="0" borderId="0" xfId="1" applyNumberFormat="1" applyFont="1" applyBorder="1" applyAlignment="1">
      <alignment horizontal="right"/>
    </xf>
    <xf numFmtId="9" fontId="21" fillId="0" borderId="0" xfId="0" applyNumberFormat="1" applyFont="1" applyAlignment="1">
      <alignment horizontal="right"/>
    </xf>
    <xf numFmtId="0" fontId="21" fillId="0" borderId="21" xfId="0" applyFont="1" applyBorder="1" applyAlignment="1">
      <alignment horizontal="right"/>
    </xf>
    <xf numFmtId="9" fontId="21" fillId="0" borderId="21" xfId="0" applyNumberFormat="1" applyFont="1" applyBorder="1" applyAlignment="1">
      <alignment horizontal="right"/>
    </xf>
    <xf numFmtId="0" fontId="21" fillId="0" borderId="0" xfId="0" applyFont="1" applyAlignment="1">
      <alignment horizontal="right"/>
    </xf>
    <xf numFmtId="168" fontId="21" fillId="0" borderId="0" xfId="1" applyNumberFormat="1" applyFont="1" applyBorder="1" applyAlignment="1">
      <alignment horizontal="right"/>
    </xf>
    <xf numFmtId="0" fontId="0" fillId="0" borderId="56" xfId="0" applyBorder="1"/>
    <xf numFmtId="168" fontId="0" fillId="0" borderId="57" xfId="1" applyNumberFormat="1" applyFont="1" applyBorder="1" applyAlignment="1">
      <alignment horizontal="right"/>
    </xf>
    <xf numFmtId="10" fontId="20" fillId="0" borderId="57" xfId="0" applyNumberFormat="1" applyFont="1" applyBorder="1" applyAlignment="1">
      <alignment horizontal="right"/>
    </xf>
    <xf numFmtId="0" fontId="0" fillId="0" borderId="57" xfId="0" applyBorder="1" applyAlignment="1">
      <alignment horizontal="right"/>
    </xf>
    <xf numFmtId="0" fontId="0" fillId="0" borderId="58" xfId="0" applyBorder="1" applyAlignment="1">
      <alignment horizontal="right"/>
    </xf>
    <xf numFmtId="10" fontId="20" fillId="0" borderId="53" xfId="0" applyNumberFormat="1" applyFont="1" applyBorder="1" applyAlignment="1">
      <alignment horizontal="right"/>
    </xf>
    <xf numFmtId="0" fontId="17" fillId="0" borderId="0" xfId="0" applyFont="1"/>
    <xf numFmtId="0" fontId="21" fillId="0" borderId="15" xfId="0" applyFont="1" applyBorder="1" applyAlignment="1">
      <alignment horizontal="right"/>
    </xf>
    <xf numFmtId="10" fontId="21" fillId="0" borderId="21" xfId="0" applyNumberFormat="1" applyFont="1" applyBorder="1" applyAlignment="1">
      <alignment horizontal="right"/>
    </xf>
    <xf numFmtId="10" fontId="17" fillId="0" borderId="0" xfId="0" applyNumberFormat="1" applyFont="1" applyAlignment="1">
      <alignment horizontal="right"/>
    </xf>
    <xf numFmtId="0" fontId="17" fillId="0" borderId="0" xfId="0" applyFont="1" applyAlignment="1">
      <alignment horizontal="right"/>
    </xf>
    <xf numFmtId="10" fontId="21" fillId="0" borderId="0" xfId="0" applyNumberFormat="1" applyFont="1" applyAlignment="1">
      <alignment horizontal="right"/>
    </xf>
    <xf numFmtId="0" fontId="18" fillId="0" borderId="15" xfId="0" applyFont="1" applyBorder="1" applyAlignment="1">
      <alignment horizontal="right"/>
    </xf>
    <xf numFmtId="10" fontId="21" fillId="0" borderId="22" xfId="0" applyNumberFormat="1" applyFont="1" applyBorder="1" applyAlignment="1">
      <alignment horizontal="right"/>
    </xf>
    <xf numFmtId="10" fontId="17" fillId="0" borderId="0" xfId="0" applyNumberFormat="1" applyFont="1"/>
    <xf numFmtId="0" fontId="24" fillId="0" borderId="0" xfId="0" applyFont="1"/>
    <xf numFmtId="0" fontId="24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166" fontId="2" fillId="0" borderId="0" xfId="0" applyNumberFormat="1" applyFont="1" applyAlignment="1">
      <alignment vertical="center"/>
    </xf>
    <xf numFmtId="166" fontId="0" fillId="0" borderId="0" xfId="0" applyNumberFormat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166" fontId="4" fillId="3" borderId="1" xfId="0" applyNumberFormat="1" applyFont="1" applyFill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7" fontId="3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" fontId="15" fillId="0" borderId="1" xfId="0" applyNumberFormat="1" applyFont="1" applyBorder="1" applyAlignment="1">
      <alignment vertical="center"/>
    </xf>
    <xf numFmtId="0" fontId="4" fillId="0" borderId="7" xfId="0" applyFont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4" fontId="7" fillId="0" borderId="14" xfId="0" applyNumberFormat="1" applyFont="1" applyBorder="1" applyAlignment="1">
      <alignment vertical="center"/>
    </xf>
    <xf numFmtId="0" fontId="23" fillId="0" borderId="0" xfId="0" applyFont="1"/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/>
    <xf numFmtId="170" fontId="0" fillId="0" borderId="1" xfId="1" applyNumberFormat="1" applyFont="1" applyBorder="1" applyAlignment="1">
      <alignment vertical="center"/>
    </xf>
    <xf numFmtId="170" fontId="0" fillId="0" borderId="1" xfId="1" applyNumberFormat="1" applyFont="1" applyFill="1" applyBorder="1" applyAlignment="1">
      <alignment vertical="center"/>
    </xf>
    <xf numFmtId="170" fontId="0" fillId="2" borderId="1" xfId="0" applyNumberFormat="1" applyFill="1" applyBorder="1" applyAlignment="1">
      <alignment vertical="center"/>
    </xf>
    <xf numFmtId="170" fontId="0" fillId="0" borderId="0" xfId="0" applyNumberFormat="1" applyAlignment="1">
      <alignment vertical="center"/>
    </xf>
    <xf numFmtId="170" fontId="2" fillId="3" borderId="1" xfId="0" applyNumberFormat="1" applyFont="1" applyFill="1" applyBorder="1" applyAlignment="1">
      <alignment horizontal="right" vertical="center"/>
    </xf>
    <xf numFmtId="170" fontId="7" fillId="3" borderId="21" xfId="0" applyNumberFormat="1" applyFont="1" applyFill="1" applyBorder="1" applyAlignment="1">
      <alignment vertical="center"/>
    </xf>
    <xf numFmtId="170" fontId="5" fillId="0" borderId="8" xfId="1" applyNumberFormat="1" applyFont="1" applyBorder="1"/>
    <xf numFmtId="170" fontId="5" fillId="0" borderId="8" xfId="0" applyNumberFormat="1" applyFont="1" applyBorder="1"/>
    <xf numFmtId="170" fontId="5" fillId="2" borderId="1" xfId="0" applyNumberFormat="1" applyFont="1" applyFill="1" applyBorder="1"/>
    <xf numFmtId="170" fontId="5" fillId="0" borderId="12" xfId="0" applyNumberFormat="1" applyFont="1" applyBorder="1"/>
    <xf numFmtId="170" fontId="5" fillId="2" borderId="4" xfId="0" applyNumberFormat="1" applyFont="1" applyFill="1" applyBorder="1"/>
    <xf numFmtId="170" fontId="6" fillId="2" borderId="1" xfId="0" applyNumberFormat="1" applyFont="1" applyFill="1" applyBorder="1"/>
    <xf numFmtId="170" fontId="6" fillId="0" borderId="5" xfId="0" applyNumberFormat="1" applyFont="1" applyBorder="1"/>
    <xf numFmtId="170" fontId="5" fillId="0" borderId="0" xfId="0" applyNumberFormat="1" applyFont="1"/>
    <xf numFmtId="170" fontId="5" fillId="2" borderId="3" xfId="0" applyNumberFormat="1" applyFont="1" applyFill="1" applyBorder="1"/>
    <xf numFmtId="170" fontId="5" fillId="0" borderId="5" xfId="0" applyNumberFormat="1" applyFont="1" applyBorder="1"/>
    <xf numFmtId="170" fontId="5" fillId="2" borderId="5" xfId="0" applyNumberFormat="1" applyFont="1" applyFill="1" applyBorder="1"/>
    <xf numFmtId="170" fontId="6" fillId="3" borderId="17" xfId="1" applyNumberFormat="1" applyFont="1" applyFill="1" applyBorder="1"/>
    <xf numFmtId="170" fontId="5" fillId="0" borderId="3" xfId="0" applyNumberFormat="1" applyFont="1" applyBorder="1"/>
    <xf numFmtId="170" fontId="5" fillId="0" borderId="7" xfId="0" applyNumberFormat="1" applyFont="1" applyBorder="1"/>
    <xf numFmtId="170" fontId="5" fillId="0" borderId="2" xfId="1" applyNumberFormat="1" applyFont="1" applyBorder="1"/>
    <xf numFmtId="170" fontId="5" fillId="0" borderId="11" xfId="1" applyNumberFormat="1" applyFont="1" applyFill="1" applyBorder="1"/>
    <xf numFmtId="170" fontId="5" fillId="0" borderId="13" xfId="0" applyNumberFormat="1" applyFont="1" applyBorder="1"/>
    <xf numFmtId="170" fontId="5" fillId="0" borderId="2" xfId="1" applyNumberFormat="1" applyFont="1" applyFill="1" applyBorder="1"/>
    <xf numFmtId="170" fontId="5" fillId="0" borderId="2" xfId="0" applyNumberFormat="1" applyFont="1" applyBorder="1"/>
    <xf numFmtId="170" fontId="6" fillId="2" borderId="8" xfId="0" applyNumberFormat="1" applyFont="1" applyFill="1" applyBorder="1"/>
    <xf numFmtId="170" fontId="6" fillId="2" borderId="12" xfId="0" applyNumberFormat="1" applyFont="1" applyFill="1" applyBorder="1"/>
    <xf numFmtId="170" fontId="5" fillId="0" borderId="8" xfId="1" applyNumberFormat="1" applyFont="1" applyFill="1" applyBorder="1"/>
    <xf numFmtId="170" fontId="5" fillId="0" borderId="9" xfId="1" applyNumberFormat="1" applyFont="1" applyFill="1" applyBorder="1"/>
    <xf numFmtId="170" fontId="5" fillId="0" borderId="11" xfId="0" applyNumberFormat="1" applyFont="1" applyBorder="1"/>
    <xf numFmtId="170" fontId="5" fillId="0" borderId="9" xfId="0" applyNumberFormat="1" applyFont="1" applyBorder="1"/>
    <xf numFmtId="170" fontId="5" fillId="0" borderId="14" xfId="0" applyNumberFormat="1" applyFont="1" applyBorder="1"/>
    <xf numFmtId="170" fontId="5" fillId="0" borderId="1" xfId="0" applyNumberFormat="1" applyFont="1" applyBorder="1"/>
    <xf numFmtId="170" fontId="6" fillId="0" borderId="9" xfId="0" applyNumberFormat="1" applyFont="1" applyBorder="1"/>
    <xf numFmtId="170" fontId="6" fillId="0" borderId="12" xfId="0" applyNumberFormat="1" applyFont="1" applyBorder="1"/>
    <xf numFmtId="170" fontId="6" fillId="2" borderId="13" xfId="0" applyNumberFormat="1" applyFont="1" applyFill="1" applyBorder="1"/>
    <xf numFmtId="170" fontId="6" fillId="2" borderId="9" xfId="0" applyNumberFormat="1" applyFont="1" applyFill="1" applyBorder="1"/>
    <xf numFmtId="170" fontId="6" fillId="0" borderId="0" xfId="0" applyNumberFormat="1" applyFont="1"/>
    <xf numFmtId="170" fontId="6" fillId="0" borderId="3" xfId="0" applyNumberFormat="1" applyFont="1" applyBorder="1"/>
    <xf numFmtId="170" fontId="6" fillId="0" borderId="18" xfId="0" applyNumberFormat="1" applyFont="1" applyBorder="1"/>
    <xf numFmtId="170" fontId="5" fillId="2" borderId="14" xfId="0" applyNumberFormat="1" applyFont="1" applyFill="1" applyBorder="1"/>
    <xf numFmtId="170" fontId="5" fillId="2" borderId="9" xfId="0" applyNumberFormat="1" applyFont="1" applyFill="1" applyBorder="1"/>
    <xf numFmtId="170" fontId="6" fillId="0" borderId="6" xfId="0" applyNumberFormat="1" applyFont="1" applyBorder="1"/>
    <xf numFmtId="170" fontId="5" fillId="0" borderId="0" xfId="1" applyNumberFormat="1" applyFont="1" applyBorder="1"/>
    <xf numFmtId="170" fontId="5" fillId="0" borderId="10" xfId="1" applyNumberFormat="1" applyFont="1" applyBorder="1"/>
    <xf numFmtId="170" fontId="6" fillId="0" borderId="14" xfId="0" applyNumberFormat="1" applyFont="1" applyBorder="1"/>
    <xf numFmtId="170" fontId="5" fillId="0" borderId="5" xfId="1" applyNumberFormat="1" applyFont="1" applyBorder="1"/>
    <xf numFmtId="170" fontId="5" fillId="2" borderId="13" xfId="0" applyNumberFormat="1" applyFont="1" applyFill="1" applyBorder="1"/>
    <xf numFmtId="170" fontId="5" fillId="0" borderId="6" xfId="0" applyNumberFormat="1" applyFont="1" applyBorder="1"/>
    <xf numFmtId="170" fontId="6" fillId="3" borderId="17" xfId="0" applyNumberFormat="1" applyFont="1" applyFill="1" applyBorder="1"/>
    <xf numFmtId="170" fontId="5" fillId="2" borderId="6" xfId="0" applyNumberFormat="1" applyFont="1" applyFill="1" applyBorder="1"/>
    <xf numFmtId="170" fontId="6" fillId="3" borderId="20" xfId="0" applyNumberFormat="1" applyFont="1" applyFill="1" applyBorder="1"/>
    <xf numFmtId="170" fontId="6" fillId="3" borderId="21" xfId="0" applyNumberFormat="1" applyFont="1" applyFill="1" applyBorder="1"/>
    <xf numFmtId="170" fontId="6" fillId="3" borderId="22" xfId="0" applyNumberFormat="1" applyFont="1" applyFill="1" applyBorder="1"/>
    <xf numFmtId="170" fontId="7" fillId="3" borderId="21" xfId="0" applyNumberFormat="1" applyFont="1" applyFill="1" applyBorder="1"/>
    <xf numFmtId="0" fontId="3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4" fillId="3" borderId="15" xfId="0" applyFont="1" applyFill="1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0" fontId="0" fillId="3" borderId="1" xfId="0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right"/>
    </xf>
    <xf numFmtId="0" fontId="0" fillId="0" borderId="1" xfId="0" applyBorder="1"/>
    <xf numFmtId="0" fontId="4" fillId="3" borderId="15" xfId="0" applyFont="1" applyFill="1" applyBorder="1" applyAlignment="1">
      <alignment horizontal="right"/>
    </xf>
    <xf numFmtId="0" fontId="0" fillId="0" borderId="16" xfId="0" applyBorder="1"/>
    <xf numFmtId="0" fontId="0" fillId="0" borderId="22" xfId="0" applyBorder="1"/>
    <xf numFmtId="0" fontId="5" fillId="0" borderId="23" xfId="0" applyFont="1" applyBorder="1"/>
    <xf numFmtId="0" fontId="0" fillId="0" borderId="0" xfId="0"/>
    <xf numFmtId="0" fontId="0" fillId="0" borderId="12" xfId="0" applyBorder="1"/>
    <xf numFmtId="0" fontId="6" fillId="3" borderId="41" xfId="0" applyFont="1" applyFill="1" applyBorder="1" applyAlignment="1">
      <alignment horizontal="right"/>
    </xf>
    <xf numFmtId="0" fontId="0" fillId="3" borderId="17" xfId="0" applyFill="1" applyBorder="1" applyAlignment="1">
      <alignment horizontal="right"/>
    </xf>
    <xf numFmtId="0" fontId="0" fillId="3" borderId="36" xfId="0" applyFill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3" fillId="0" borderId="39" xfId="0" applyFont="1" applyBorder="1" applyAlignment="1">
      <alignment horizontal="right"/>
    </xf>
    <xf numFmtId="0" fontId="0" fillId="0" borderId="9" xfId="0" applyBorder="1"/>
    <xf numFmtId="0" fontId="19" fillId="0" borderId="15" xfId="0" applyFont="1" applyBorder="1" applyAlignment="1">
      <alignment horizontal="left"/>
    </xf>
    <xf numFmtId="0" fontId="22" fillId="0" borderId="15" xfId="0" applyFont="1" applyBorder="1" applyAlignment="1">
      <alignment horizontal="left"/>
    </xf>
    <xf numFmtId="0" fontId="18" fillId="0" borderId="16" xfId="0" applyFont="1" applyBorder="1"/>
    <xf numFmtId="0" fontId="18" fillId="0" borderId="22" xfId="0" applyFont="1" applyBorder="1"/>
    <xf numFmtId="0" fontId="22" fillId="0" borderId="26" xfId="0" applyFont="1" applyBorder="1" applyAlignment="1">
      <alignment horizontal="left"/>
    </xf>
    <xf numFmtId="0" fontId="18" fillId="0" borderId="30" xfId="0" applyFont="1" applyBorder="1"/>
    <xf numFmtId="0" fontId="18" fillId="0" borderId="27" xfId="0" applyFont="1" applyBorder="1"/>
    <xf numFmtId="0" fontId="16" fillId="0" borderId="42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7" xfId="0" applyBorder="1"/>
    <xf numFmtId="14" fontId="0" fillId="0" borderId="3" xfId="0" applyNumberFormat="1" applyBorder="1" applyAlignment="1">
      <alignment horizontal="left"/>
    </xf>
    <xf numFmtId="14" fontId="0" fillId="0" borderId="47" xfId="0" applyNumberFormat="1" applyBorder="1"/>
    <xf numFmtId="0" fontId="0" fillId="0" borderId="49" xfId="0" applyBorder="1" applyAlignment="1">
      <alignment horizontal="left"/>
    </xf>
    <xf numFmtId="0" fontId="0" fillId="0" borderId="50" xfId="0" applyBorder="1"/>
    <xf numFmtId="0" fontId="17" fillId="0" borderId="50" xfId="0" applyFont="1" applyBorder="1"/>
    <xf numFmtId="0" fontId="0" fillId="0" borderId="51" xfId="0" applyBorder="1"/>
    <xf numFmtId="3" fontId="0" fillId="0" borderId="9" xfId="1" applyNumberFormat="1" applyFont="1" applyBorder="1" applyAlignment="1">
      <alignment horizontal="right"/>
    </xf>
    <xf numFmtId="171" fontId="21" fillId="0" borderId="29" xfId="1" applyNumberFormat="1" applyFont="1" applyBorder="1" applyAlignment="1">
      <alignment horizontal="right"/>
    </xf>
    <xf numFmtId="3" fontId="21" fillId="0" borderId="29" xfId="1" applyNumberFormat="1" applyFont="1" applyBorder="1" applyAlignment="1">
      <alignment horizontal="right"/>
    </xf>
    <xf numFmtId="3" fontId="21" fillId="0" borderId="20" xfId="1" applyNumberFormat="1" applyFont="1" applyBorder="1" applyAlignment="1">
      <alignment horizontal="right"/>
    </xf>
  </cellXfs>
  <cellStyles count="3">
    <cellStyle name="Moneda" xfId="1" builtinId="4"/>
    <cellStyle name="Moneda [0]" xfId="2" builtinId="7"/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304800</xdr:colOff>
      <xdr:row>0</xdr:row>
      <xdr:rowOff>95250</xdr:rowOff>
    </xdr:from>
    <xdr:to>
      <xdr:col>8</xdr:col>
      <xdr:colOff>771523</xdr:colOff>
      <xdr:row>2</xdr:row>
      <xdr:rowOff>176743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010400" y="95250"/>
          <a:ext cx="466723" cy="462493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</xdr:colOff>
      <xdr:row>3</xdr:row>
      <xdr:rowOff>160615</xdr:rowOff>
    </xdr:from>
    <xdr:to>
      <xdr:col>7</xdr:col>
      <xdr:colOff>647700</xdr:colOff>
      <xdr:row>7</xdr:row>
      <xdr:rowOff>157694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000750" y="732115"/>
          <a:ext cx="514350" cy="921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219075</xdr:colOff>
      <xdr:row>0</xdr:row>
      <xdr:rowOff>0</xdr:rowOff>
    </xdr:from>
    <xdr:to>
      <xdr:col>4</xdr:col>
      <xdr:colOff>685798</xdr:colOff>
      <xdr:row>1</xdr:row>
      <xdr:rowOff>224368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267325" y="0"/>
          <a:ext cx="466723" cy="4624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676275</xdr:colOff>
      <xdr:row>0</xdr:row>
      <xdr:rowOff>0</xdr:rowOff>
    </xdr:from>
    <xdr:to>
      <xdr:col>3</xdr:col>
      <xdr:colOff>1142998</xdr:colOff>
      <xdr:row>1</xdr:row>
      <xdr:rowOff>224368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72025" y="0"/>
          <a:ext cx="466723" cy="4624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400050</xdr:colOff>
      <xdr:row>0</xdr:row>
      <xdr:rowOff>0</xdr:rowOff>
    </xdr:from>
    <xdr:to>
      <xdr:col>8</xdr:col>
      <xdr:colOff>866773</xdr:colOff>
      <xdr:row>1</xdr:row>
      <xdr:rowOff>224368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181725" y="0"/>
          <a:ext cx="466723" cy="46249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742950</xdr:colOff>
      <xdr:row>0</xdr:row>
      <xdr:rowOff>0</xdr:rowOff>
    </xdr:from>
    <xdr:to>
      <xdr:col>5</xdr:col>
      <xdr:colOff>1209673</xdr:colOff>
      <xdr:row>2</xdr:row>
      <xdr:rowOff>81493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096125" y="0"/>
          <a:ext cx="466723" cy="5577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lda\AppData\Local\Temp\Modelos%20y%20reportes%20de%20PRODUCCI&#211;N\Presupuestos\Modelo%20de%20Presupuesto%20para%20el%20FONDO%20DE%20FOMENTO%20DEL%20CINE%20CUBAN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N"/>
      <sheetName val="PRESUP DESGLOSADO "/>
    </sheetNames>
    <sheetDataSet>
      <sheetData sheetId="0"/>
      <sheetData sheetId="1">
        <row r="39">
          <cell r="G39">
            <v>0</v>
          </cell>
        </row>
        <row r="929">
          <cell r="A929" t="str">
            <v>Total PRODUCCION</v>
          </cell>
        </row>
        <row r="1072">
          <cell r="A1072" t="str">
            <v>Total POSTPRODUCCION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I19"/>
  <sheetViews>
    <sheetView topLeftCell="A5" workbookViewId="0">
      <selection activeCell="J9" sqref="J9"/>
    </sheetView>
  </sheetViews>
  <sheetFormatPr baseColWidth="10" defaultRowHeight="15"/>
  <sheetData>
    <row r="4" spans="2:9" s="3" customFormat="1" ht="18.75">
      <c r="B4" s="215" t="s">
        <v>701</v>
      </c>
      <c r="C4" s="216"/>
      <c r="D4" s="217"/>
      <c r="E4" s="4"/>
      <c r="G4" s="86"/>
      <c r="H4" s="5"/>
      <c r="I4" s="5"/>
    </row>
    <row r="5" spans="2:9" s="3" customFormat="1" ht="18">
      <c r="B5" s="234" t="s">
        <v>701</v>
      </c>
      <c r="E5" s="4"/>
      <c r="G5" s="86"/>
      <c r="H5" s="5"/>
      <c r="I5" s="5"/>
    </row>
    <row r="6" spans="2:9" s="3" customFormat="1" ht="18">
      <c r="B6" s="234"/>
      <c r="E6" s="4"/>
      <c r="G6" s="86"/>
      <c r="H6" s="5"/>
      <c r="I6" s="5"/>
    </row>
    <row r="7" spans="2:9" s="3" customFormat="1" ht="18">
      <c r="B7" s="234"/>
      <c r="E7" s="4"/>
      <c r="G7" s="86"/>
      <c r="H7" s="5"/>
      <c r="I7" s="5"/>
    </row>
    <row r="8" spans="2:9" ht="15.75" thickBot="1"/>
    <row r="9" spans="2:9" ht="15.75" thickBot="1">
      <c r="B9" s="155" t="s">
        <v>700</v>
      </c>
      <c r="C9" s="156"/>
      <c r="D9" s="156"/>
      <c r="E9" s="156"/>
      <c r="F9" s="156"/>
      <c r="G9" s="156"/>
      <c r="H9" s="157"/>
    </row>
    <row r="10" spans="2:9">
      <c r="B10" s="158" t="s">
        <v>703</v>
      </c>
      <c r="C10" s="159"/>
      <c r="D10" s="159"/>
      <c r="E10" s="159"/>
      <c r="F10" s="159"/>
      <c r="G10" s="159"/>
      <c r="H10" s="160"/>
    </row>
    <row r="11" spans="2:9">
      <c r="B11" s="161" t="s">
        <v>704</v>
      </c>
      <c r="H11" s="162"/>
    </row>
    <row r="12" spans="2:9">
      <c r="B12" s="161" t="s">
        <v>678</v>
      </c>
      <c r="H12" s="162"/>
    </row>
    <row r="13" spans="2:9">
      <c r="B13" s="161" t="s">
        <v>679</v>
      </c>
      <c r="H13" s="162"/>
    </row>
    <row r="14" spans="2:9">
      <c r="B14" s="161" t="s">
        <v>680</v>
      </c>
      <c r="H14" s="162"/>
    </row>
    <row r="15" spans="2:9">
      <c r="B15" s="161" t="s">
        <v>681</v>
      </c>
      <c r="H15" s="162"/>
    </row>
    <row r="16" spans="2:9">
      <c r="B16" s="161" t="s">
        <v>682</v>
      </c>
      <c r="H16" s="162"/>
    </row>
    <row r="17" spans="2:8">
      <c r="B17" s="161" t="s">
        <v>709</v>
      </c>
      <c r="H17" s="162"/>
    </row>
    <row r="18" spans="2:8">
      <c r="B18" s="161" t="s">
        <v>705</v>
      </c>
      <c r="H18" s="162"/>
    </row>
    <row r="19" spans="2:8" ht="15.75" thickBot="1">
      <c r="B19" s="163" t="s">
        <v>683</v>
      </c>
      <c r="C19" s="164"/>
      <c r="D19" s="164"/>
      <c r="E19" s="164"/>
      <c r="F19" s="164"/>
      <c r="G19" s="164"/>
      <c r="H19" s="16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I26"/>
  <sheetViews>
    <sheetView workbookViewId="0">
      <selection activeCell="C5" sqref="C5"/>
    </sheetView>
  </sheetViews>
  <sheetFormatPr baseColWidth="10" defaultRowHeight="15"/>
  <cols>
    <col min="1" max="1" width="4.5703125" customWidth="1"/>
    <col min="3" max="3" width="32.140625" customWidth="1"/>
    <col min="4" max="4" width="27.5703125" customWidth="1"/>
  </cols>
  <sheetData>
    <row r="1" spans="2:9" s="3" customFormat="1" ht="18.75">
      <c r="B1" s="235" t="s">
        <v>701</v>
      </c>
      <c r="C1" s="236"/>
      <c r="D1" s="217"/>
      <c r="E1" s="4"/>
      <c r="G1" s="86"/>
      <c r="H1" s="5"/>
      <c r="I1" s="5"/>
    </row>
    <row r="2" spans="2:9" s="3" customFormat="1" ht="18.75">
      <c r="B2" s="235" t="s">
        <v>707</v>
      </c>
      <c r="C2" s="236"/>
      <c r="D2" s="217"/>
      <c r="E2" s="4"/>
      <c r="G2" s="86"/>
      <c r="H2" s="5"/>
      <c r="I2" s="5"/>
    </row>
    <row r="3" spans="2:9" ht="15.75" thickBot="1"/>
    <row r="4" spans="2:9">
      <c r="B4" s="121"/>
      <c r="C4" s="122"/>
      <c r="D4" s="122"/>
      <c r="E4" s="123"/>
    </row>
    <row r="5" spans="2:9" ht="15.75" thickBot="1">
      <c r="B5" s="124"/>
      <c r="C5" s="125" t="s">
        <v>640</v>
      </c>
      <c r="D5" s="126"/>
      <c r="E5" s="127"/>
    </row>
    <row r="6" spans="2:9" ht="15.75" thickTop="1">
      <c r="B6" s="130"/>
      <c r="C6" s="128"/>
      <c r="D6" s="128"/>
      <c r="E6" s="129"/>
    </row>
    <row r="7" spans="2:9">
      <c r="B7" s="131"/>
      <c r="C7" s="132" t="s">
        <v>641</v>
      </c>
      <c r="D7" s="133"/>
      <c r="E7" s="129"/>
    </row>
    <row r="8" spans="2:9">
      <c r="B8" s="134"/>
      <c r="C8" s="135" t="s">
        <v>642</v>
      </c>
      <c r="D8" s="136"/>
      <c r="E8" s="129"/>
    </row>
    <row r="9" spans="2:9">
      <c r="B9" s="134"/>
      <c r="C9" s="135" t="s">
        <v>643</v>
      </c>
      <c r="D9" s="137"/>
      <c r="E9" s="129"/>
    </row>
    <row r="10" spans="2:9">
      <c r="B10" s="134"/>
      <c r="C10" s="135" t="s">
        <v>644</v>
      </c>
      <c r="D10" s="137"/>
      <c r="E10" s="129"/>
    </row>
    <row r="11" spans="2:9">
      <c r="B11" s="134"/>
      <c r="C11" s="135"/>
      <c r="D11" s="138"/>
      <c r="E11" s="129"/>
    </row>
    <row r="12" spans="2:9" ht="15.75" thickBot="1">
      <c r="B12" s="134"/>
      <c r="C12" s="139" t="s">
        <v>645</v>
      </c>
      <c r="D12" s="140"/>
      <c r="E12" s="129"/>
    </row>
    <row r="13" spans="2:9" ht="15.75" thickBot="1">
      <c r="B13" s="134"/>
      <c r="C13" s="139"/>
      <c r="D13" s="141"/>
      <c r="E13" s="129"/>
    </row>
    <row r="14" spans="2:9" ht="15.75" thickBot="1">
      <c r="B14" s="134"/>
      <c r="C14" s="139" t="s">
        <v>646</v>
      </c>
      <c r="D14" s="140"/>
      <c r="E14" s="129"/>
    </row>
    <row r="15" spans="2:9" ht="15.75" thickBot="1">
      <c r="B15" s="134"/>
      <c r="C15" s="139"/>
      <c r="D15" s="141"/>
      <c r="E15" s="129"/>
    </row>
    <row r="16" spans="2:9" ht="15.75" thickBot="1">
      <c r="B16" s="134"/>
      <c r="C16" s="139" t="s">
        <v>647</v>
      </c>
      <c r="D16" s="140"/>
      <c r="E16" s="129"/>
    </row>
    <row r="17" spans="2:5" ht="15.75" thickBot="1">
      <c r="B17" s="134"/>
      <c r="C17" s="139"/>
      <c r="D17" s="142"/>
      <c r="E17" s="129"/>
    </row>
    <row r="18" spans="2:5">
      <c r="B18" s="134"/>
      <c r="C18" s="139"/>
      <c r="D18" s="143"/>
      <c r="E18" s="129"/>
    </row>
    <row r="19" spans="2:5" ht="15.75" thickBot="1">
      <c r="B19" s="134"/>
      <c r="C19" s="144" t="s">
        <v>648</v>
      </c>
      <c r="D19" s="140" t="s">
        <v>649</v>
      </c>
      <c r="E19" s="129"/>
    </row>
    <row r="20" spans="2:5" ht="15.75" thickBot="1">
      <c r="B20" s="134"/>
      <c r="C20" s="144" t="s">
        <v>652</v>
      </c>
      <c r="D20" s="140"/>
      <c r="E20" s="129"/>
    </row>
    <row r="21" spans="2:5">
      <c r="B21" s="134"/>
      <c r="C21" s="144"/>
      <c r="D21" s="145"/>
      <c r="E21" s="129"/>
    </row>
    <row r="22" spans="2:5">
      <c r="B22" s="134"/>
      <c r="C22" s="144"/>
      <c r="D22" s="145"/>
      <c r="E22" s="129"/>
    </row>
    <row r="23" spans="2:5" ht="15.75" thickBot="1">
      <c r="B23" s="134"/>
      <c r="C23" s="139" t="s">
        <v>650</v>
      </c>
      <c r="D23" s="140"/>
      <c r="E23" s="129"/>
    </row>
    <row r="24" spans="2:5" ht="15.75" thickBot="1">
      <c r="B24" s="134"/>
      <c r="C24" s="144" t="s">
        <v>651</v>
      </c>
      <c r="D24" s="140"/>
      <c r="E24" s="129"/>
    </row>
    <row r="25" spans="2:5" ht="15.75" thickBot="1">
      <c r="B25" s="134"/>
      <c r="C25" s="144" t="s">
        <v>653</v>
      </c>
      <c r="D25" s="140"/>
      <c r="E25" s="129"/>
    </row>
    <row r="26" spans="2:5" ht="15.75" thickBot="1">
      <c r="B26" s="146"/>
      <c r="C26" s="147"/>
      <c r="D26" s="148"/>
      <c r="E26" s="149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I46"/>
  <sheetViews>
    <sheetView topLeftCell="A16" zoomScaleNormal="100" workbookViewId="0">
      <selection activeCell="H47" sqref="H47"/>
    </sheetView>
  </sheetViews>
  <sheetFormatPr baseColWidth="10" defaultColWidth="12.28515625" defaultRowHeight="15"/>
  <cols>
    <col min="1" max="1" width="6.5703125" customWidth="1"/>
    <col min="2" max="2" width="7.7109375" customWidth="1"/>
    <col min="3" max="3" width="47.140625" customWidth="1"/>
    <col min="4" max="4" width="18.42578125" style="2" customWidth="1"/>
    <col min="5" max="5" width="4.85546875" customWidth="1"/>
    <col min="256" max="256" width="7.7109375" customWidth="1"/>
    <col min="257" max="257" width="39.5703125" customWidth="1"/>
    <col min="258" max="258" width="16.7109375" customWidth="1"/>
    <col min="259" max="259" width="16.140625" customWidth="1"/>
    <col min="260" max="260" width="18.140625" customWidth="1"/>
    <col min="261" max="261" width="4.85546875" customWidth="1"/>
    <col min="512" max="512" width="7.7109375" customWidth="1"/>
    <col min="513" max="513" width="39.5703125" customWidth="1"/>
    <col min="514" max="514" width="16.7109375" customWidth="1"/>
    <col min="515" max="515" width="16.140625" customWidth="1"/>
    <col min="516" max="516" width="18.140625" customWidth="1"/>
    <col min="517" max="517" width="4.85546875" customWidth="1"/>
    <col min="768" max="768" width="7.7109375" customWidth="1"/>
    <col min="769" max="769" width="39.5703125" customWidth="1"/>
    <col min="770" max="770" width="16.7109375" customWidth="1"/>
    <col min="771" max="771" width="16.140625" customWidth="1"/>
    <col min="772" max="772" width="18.140625" customWidth="1"/>
    <col min="773" max="773" width="4.85546875" customWidth="1"/>
    <col min="1024" max="1024" width="7.7109375" customWidth="1"/>
    <col min="1025" max="1025" width="39.5703125" customWidth="1"/>
    <col min="1026" max="1026" width="16.7109375" customWidth="1"/>
    <col min="1027" max="1027" width="16.140625" customWidth="1"/>
    <col min="1028" max="1028" width="18.140625" customWidth="1"/>
    <col min="1029" max="1029" width="4.85546875" customWidth="1"/>
    <col min="1280" max="1280" width="7.7109375" customWidth="1"/>
    <col min="1281" max="1281" width="39.5703125" customWidth="1"/>
    <col min="1282" max="1282" width="16.7109375" customWidth="1"/>
    <col min="1283" max="1283" width="16.140625" customWidth="1"/>
    <col min="1284" max="1284" width="18.140625" customWidth="1"/>
    <col min="1285" max="1285" width="4.85546875" customWidth="1"/>
    <col min="1536" max="1536" width="7.7109375" customWidth="1"/>
    <col min="1537" max="1537" width="39.5703125" customWidth="1"/>
    <col min="1538" max="1538" width="16.7109375" customWidth="1"/>
    <col min="1539" max="1539" width="16.140625" customWidth="1"/>
    <col min="1540" max="1540" width="18.140625" customWidth="1"/>
    <col min="1541" max="1541" width="4.85546875" customWidth="1"/>
    <col min="1792" max="1792" width="7.7109375" customWidth="1"/>
    <col min="1793" max="1793" width="39.5703125" customWidth="1"/>
    <col min="1794" max="1794" width="16.7109375" customWidth="1"/>
    <col min="1795" max="1795" width="16.140625" customWidth="1"/>
    <col min="1796" max="1796" width="18.140625" customWidth="1"/>
    <col min="1797" max="1797" width="4.85546875" customWidth="1"/>
    <col min="2048" max="2048" width="7.7109375" customWidth="1"/>
    <col min="2049" max="2049" width="39.5703125" customWidth="1"/>
    <col min="2050" max="2050" width="16.7109375" customWidth="1"/>
    <col min="2051" max="2051" width="16.140625" customWidth="1"/>
    <col min="2052" max="2052" width="18.140625" customWidth="1"/>
    <col min="2053" max="2053" width="4.85546875" customWidth="1"/>
    <col min="2304" max="2304" width="7.7109375" customWidth="1"/>
    <col min="2305" max="2305" width="39.5703125" customWidth="1"/>
    <col min="2306" max="2306" width="16.7109375" customWidth="1"/>
    <col min="2307" max="2307" width="16.140625" customWidth="1"/>
    <col min="2308" max="2308" width="18.140625" customWidth="1"/>
    <col min="2309" max="2309" width="4.85546875" customWidth="1"/>
    <col min="2560" max="2560" width="7.7109375" customWidth="1"/>
    <col min="2561" max="2561" width="39.5703125" customWidth="1"/>
    <col min="2562" max="2562" width="16.7109375" customWidth="1"/>
    <col min="2563" max="2563" width="16.140625" customWidth="1"/>
    <col min="2564" max="2564" width="18.140625" customWidth="1"/>
    <col min="2565" max="2565" width="4.85546875" customWidth="1"/>
    <col min="2816" max="2816" width="7.7109375" customWidth="1"/>
    <col min="2817" max="2817" width="39.5703125" customWidth="1"/>
    <col min="2818" max="2818" width="16.7109375" customWidth="1"/>
    <col min="2819" max="2819" width="16.140625" customWidth="1"/>
    <col min="2820" max="2820" width="18.140625" customWidth="1"/>
    <col min="2821" max="2821" width="4.85546875" customWidth="1"/>
    <col min="3072" max="3072" width="7.7109375" customWidth="1"/>
    <col min="3073" max="3073" width="39.5703125" customWidth="1"/>
    <col min="3074" max="3074" width="16.7109375" customWidth="1"/>
    <col min="3075" max="3075" width="16.140625" customWidth="1"/>
    <col min="3076" max="3076" width="18.140625" customWidth="1"/>
    <col min="3077" max="3077" width="4.85546875" customWidth="1"/>
    <col min="3328" max="3328" width="7.7109375" customWidth="1"/>
    <col min="3329" max="3329" width="39.5703125" customWidth="1"/>
    <col min="3330" max="3330" width="16.7109375" customWidth="1"/>
    <col min="3331" max="3331" width="16.140625" customWidth="1"/>
    <col min="3332" max="3332" width="18.140625" customWidth="1"/>
    <col min="3333" max="3333" width="4.85546875" customWidth="1"/>
    <col min="3584" max="3584" width="7.7109375" customWidth="1"/>
    <col min="3585" max="3585" width="39.5703125" customWidth="1"/>
    <col min="3586" max="3586" width="16.7109375" customWidth="1"/>
    <col min="3587" max="3587" width="16.140625" customWidth="1"/>
    <col min="3588" max="3588" width="18.140625" customWidth="1"/>
    <col min="3589" max="3589" width="4.85546875" customWidth="1"/>
    <col min="3840" max="3840" width="7.7109375" customWidth="1"/>
    <col min="3841" max="3841" width="39.5703125" customWidth="1"/>
    <col min="3842" max="3842" width="16.7109375" customWidth="1"/>
    <col min="3843" max="3843" width="16.140625" customWidth="1"/>
    <col min="3844" max="3844" width="18.140625" customWidth="1"/>
    <col min="3845" max="3845" width="4.85546875" customWidth="1"/>
    <col min="4096" max="4096" width="7.7109375" customWidth="1"/>
    <col min="4097" max="4097" width="39.5703125" customWidth="1"/>
    <col min="4098" max="4098" width="16.7109375" customWidth="1"/>
    <col min="4099" max="4099" width="16.140625" customWidth="1"/>
    <col min="4100" max="4100" width="18.140625" customWidth="1"/>
    <col min="4101" max="4101" width="4.85546875" customWidth="1"/>
    <col min="4352" max="4352" width="7.7109375" customWidth="1"/>
    <col min="4353" max="4353" width="39.5703125" customWidth="1"/>
    <col min="4354" max="4354" width="16.7109375" customWidth="1"/>
    <col min="4355" max="4355" width="16.140625" customWidth="1"/>
    <col min="4356" max="4356" width="18.140625" customWidth="1"/>
    <col min="4357" max="4357" width="4.85546875" customWidth="1"/>
    <col min="4608" max="4608" width="7.7109375" customWidth="1"/>
    <col min="4609" max="4609" width="39.5703125" customWidth="1"/>
    <col min="4610" max="4610" width="16.7109375" customWidth="1"/>
    <col min="4611" max="4611" width="16.140625" customWidth="1"/>
    <col min="4612" max="4612" width="18.140625" customWidth="1"/>
    <col min="4613" max="4613" width="4.85546875" customWidth="1"/>
    <col min="4864" max="4864" width="7.7109375" customWidth="1"/>
    <col min="4865" max="4865" width="39.5703125" customWidth="1"/>
    <col min="4866" max="4866" width="16.7109375" customWidth="1"/>
    <col min="4867" max="4867" width="16.140625" customWidth="1"/>
    <col min="4868" max="4868" width="18.140625" customWidth="1"/>
    <col min="4869" max="4869" width="4.85546875" customWidth="1"/>
    <col min="5120" max="5120" width="7.7109375" customWidth="1"/>
    <col min="5121" max="5121" width="39.5703125" customWidth="1"/>
    <col min="5122" max="5122" width="16.7109375" customWidth="1"/>
    <col min="5123" max="5123" width="16.140625" customWidth="1"/>
    <col min="5124" max="5124" width="18.140625" customWidth="1"/>
    <col min="5125" max="5125" width="4.85546875" customWidth="1"/>
    <col min="5376" max="5376" width="7.7109375" customWidth="1"/>
    <col min="5377" max="5377" width="39.5703125" customWidth="1"/>
    <col min="5378" max="5378" width="16.7109375" customWidth="1"/>
    <col min="5379" max="5379" width="16.140625" customWidth="1"/>
    <col min="5380" max="5380" width="18.140625" customWidth="1"/>
    <col min="5381" max="5381" width="4.85546875" customWidth="1"/>
    <col min="5632" max="5632" width="7.7109375" customWidth="1"/>
    <col min="5633" max="5633" width="39.5703125" customWidth="1"/>
    <col min="5634" max="5634" width="16.7109375" customWidth="1"/>
    <col min="5635" max="5635" width="16.140625" customWidth="1"/>
    <col min="5636" max="5636" width="18.140625" customWidth="1"/>
    <col min="5637" max="5637" width="4.85546875" customWidth="1"/>
    <col min="5888" max="5888" width="7.7109375" customWidth="1"/>
    <col min="5889" max="5889" width="39.5703125" customWidth="1"/>
    <col min="5890" max="5890" width="16.7109375" customWidth="1"/>
    <col min="5891" max="5891" width="16.140625" customWidth="1"/>
    <col min="5892" max="5892" width="18.140625" customWidth="1"/>
    <col min="5893" max="5893" width="4.85546875" customWidth="1"/>
    <col min="6144" max="6144" width="7.7109375" customWidth="1"/>
    <col min="6145" max="6145" width="39.5703125" customWidth="1"/>
    <col min="6146" max="6146" width="16.7109375" customWidth="1"/>
    <col min="6147" max="6147" width="16.140625" customWidth="1"/>
    <col min="6148" max="6148" width="18.140625" customWidth="1"/>
    <col min="6149" max="6149" width="4.85546875" customWidth="1"/>
    <col min="6400" max="6400" width="7.7109375" customWidth="1"/>
    <col min="6401" max="6401" width="39.5703125" customWidth="1"/>
    <col min="6402" max="6402" width="16.7109375" customWidth="1"/>
    <col min="6403" max="6403" width="16.140625" customWidth="1"/>
    <col min="6404" max="6404" width="18.140625" customWidth="1"/>
    <col min="6405" max="6405" width="4.85546875" customWidth="1"/>
    <col min="6656" max="6656" width="7.7109375" customWidth="1"/>
    <col min="6657" max="6657" width="39.5703125" customWidth="1"/>
    <col min="6658" max="6658" width="16.7109375" customWidth="1"/>
    <col min="6659" max="6659" width="16.140625" customWidth="1"/>
    <col min="6660" max="6660" width="18.140625" customWidth="1"/>
    <col min="6661" max="6661" width="4.85546875" customWidth="1"/>
    <col min="6912" max="6912" width="7.7109375" customWidth="1"/>
    <col min="6913" max="6913" width="39.5703125" customWidth="1"/>
    <col min="6914" max="6914" width="16.7109375" customWidth="1"/>
    <col min="6915" max="6915" width="16.140625" customWidth="1"/>
    <col min="6916" max="6916" width="18.140625" customWidth="1"/>
    <col min="6917" max="6917" width="4.85546875" customWidth="1"/>
    <col min="7168" max="7168" width="7.7109375" customWidth="1"/>
    <col min="7169" max="7169" width="39.5703125" customWidth="1"/>
    <col min="7170" max="7170" width="16.7109375" customWidth="1"/>
    <col min="7171" max="7171" width="16.140625" customWidth="1"/>
    <col min="7172" max="7172" width="18.140625" customWidth="1"/>
    <col min="7173" max="7173" width="4.85546875" customWidth="1"/>
    <col min="7424" max="7424" width="7.7109375" customWidth="1"/>
    <col min="7425" max="7425" width="39.5703125" customWidth="1"/>
    <col min="7426" max="7426" width="16.7109375" customWidth="1"/>
    <col min="7427" max="7427" width="16.140625" customWidth="1"/>
    <col min="7428" max="7428" width="18.140625" customWidth="1"/>
    <col min="7429" max="7429" width="4.85546875" customWidth="1"/>
    <col min="7680" max="7680" width="7.7109375" customWidth="1"/>
    <col min="7681" max="7681" width="39.5703125" customWidth="1"/>
    <col min="7682" max="7682" width="16.7109375" customWidth="1"/>
    <col min="7683" max="7683" width="16.140625" customWidth="1"/>
    <col min="7684" max="7684" width="18.140625" customWidth="1"/>
    <col min="7685" max="7685" width="4.85546875" customWidth="1"/>
    <col min="7936" max="7936" width="7.7109375" customWidth="1"/>
    <col min="7937" max="7937" width="39.5703125" customWidth="1"/>
    <col min="7938" max="7938" width="16.7109375" customWidth="1"/>
    <col min="7939" max="7939" width="16.140625" customWidth="1"/>
    <col min="7940" max="7940" width="18.140625" customWidth="1"/>
    <col min="7941" max="7941" width="4.85546875" customWidth="1"/>
    <col min="8192" max="8192" width="7.7109375" customWidth="1"/>
    <col min="8193" max="8193" width="39.5703125" customWidth="1"/>
    <col min="8194" max="8194" width="16.7109375" customWidth="1"/>
    <col min="8195" max="8195" width="16.140625" customWidth="1"/>
    <col min="8196" max="8196" width="18.140625" customWidth="1"/>
    <col min="8197" max="8197" width="4.85546875" customWidth="1"/>
    <col min="8448" max="8448" width="7.7109375" customWidth="1"/>
    <col min="8449" max="8449" width="39.5703125" customWidth="1"/>
    <col min="8450" max="8450" width="16.7109375" customWidth="1"/>
    <col min="8451" max="8451" width="16.140625" customWidth="1"/>
    <col min="8452" max="8452" width="18.140625" customWidth="1"/>
    <col min="8453" max="8453" width="4.85546875" customWidth="1"/>
    <col min="8704" max="8704" width="7.7109375" customWidth="1"/>
    <col min="8705" max="8705" width="39.5703125" customWidth="1"/>
    <col min="8706" max="8706" width="16.7109375" customWidth="1"/>
    <col min="8707" max="8707" width="16.140625" customWidth="1"/>
    <col min="8708" max="8708" width="18.140625" customWidth="1"/>
    <col min="8709" max="8709" width="4.85546875" customWidth="1"/>
    <col min="8960" max="8960" width="7.7109375" customWidth="1"/>
    <col min="8961" max="8961" width="39.5703125" customWidth="1"/>
    <col min="8962" max="8962" width="16.7109375" customWidth="1"/>
    <col min="8963" max="8963" width="16.140625" customWidth="1"/>
    <col min="8964" max="8964" width="18.140625" customWidth="1"/>
    <col min="8965" max="8965" width="4.85546875" customWidth="1"/>
    <col min="9216" max="9216" width="7.7109375" customWidth="1"/>
    <col min="9217" max="9217" width="39.5703125" customWidth="1"/>
    <col min="9218" max="9218" width="16.7109375" customWidth="1"/>
    <col min="9219" max="9219" width="16.140625" customWidth="1"/>
    <col min="9220" max="9220" width="18.140625" customWidth="1"/>
    <col min="9221" max="9221" width="4.85546875" customWidth="1"/>
    <col min="9472" max="9472" width="7.7109375" customWidth="1"/>
    <col min="9473" max="9473" width="39.5703125" customWidth="1"/>
    <col min="9474" max="9474" width="16.7109375" customWidth="1"/>
    <col min="9475" max="9475" width="16.140625" customWidth="1"/>
    <col min="9476" max="9476" width="18.140625" customWidth="1"/>
    <col min="9477" max="9477" width="4.85546875" customWidth="1"/>
    <col min="9728" max="9728" width="7.7109375" customWidth="1"/>
    <col min="9729" max="9729" width="39.5703125" customWidth="1"/>
    <col min="9730" max="9730" width="16.7109375" customWidth="1"/>
    <col min="9731" max="9731" width="16.140625" customWidth="1"/>
    <col min="9732" max="9732" width="18.140625" customWidth="1"/>
    <col min="9733" max="9733" width="4.85546875" customWidth="1"/>
    <col min="9984" max="9984" width="7.7109375" customWidth="1"/>
    <col min="9985" max="9985" width="39.5703125" customWidth="1"/>
    <col min="9986" max="9986" width="16.7109375" customWidth="1"/>
    <col min="9987" max="9987" width="16.140625" customWidth="1"/>
    <col min="9988" max="9988" width="18.140625" customWidth="1"/>
    <col min="9989" max="9989" width="4.85546875" customWidth="1"/>
    <col min="10240" max="10240" width="7.7109375" customWidth="1"/>
    <col min="10241" max="10241" width="39.5703125" customWidth="1"/>
    <col min="10242" max="10242" width="16.7109375" customWidth="1"/>
    <col min="10243" max="10243" width="16.140625" customWidth="1"/>
    <col min="10244" max="10244" width="18.140625" customWidth="1"/>
    <col min="10245" max="10245" width="4.85546875" customWidth="1"/>
    <col min="10496" max="10496" width="7.7109375" customWidth="1"/>
    <col min="10497" max="10497" width="39.5703125" customWidth="1"/>
    <col min="10498" max="10498" width="16.7109375" customWidth="1"/>
    <col min="10499" max="10499" width="16.140625" customWidth="1"/>
    <col min="10500" max="10500" width="18.140625" customWidth="1"/>
    <col min="10501" max="10501" width="4.85546875" customWidth="1"/>
    <col min="10752" max="10752" width="7.7109375" customWidth="1"/>
    <col min="10753" max="10753" width="39.5703125" customWidth="1"/>
    <col min="10754" max="10754" width="16.7109375" customWidth="1"/>
    <col min="10755" max="10755" width="16.140625" customWidth="1"/>
    <col min="10756" max="10756" width="18.140625" customWidth="1"/>
    <col min="10757" max="10757" width="4.85546875" customWidth="1"/>
    <col min="11008" max="11008" width="7.7109375" customWidth="1"/>
    <col min="11009" max="11009" width="39.5703125" customWidth="1"/>
    <col min="11010" max="11010" width="16.7109375" customWidth="1"/>
    <col min="11011" max="11011" width="16.140625" customWidth="1"/>
    <col min="11012" max="11012" width="18.140625" customWidth="1"/>
    <col min="11013" max="11013" width="4.85546875" customWidth="1"/>
    <col min="11264" max="11264" width="7.7109375" customWidth="1"/>
    <col min="11265" max="11265" width="39.5703125" customWidth="1"/>
    <col min="11266" max="11266" width="16.7109375" customWidth="1"/>
    <col min="11267" max="11267" width="16.140625" customWidth="1"/>
    <col min="11268" max="11268" width="18.140625" customWidth="1"/>
    <col min="11269" max="11269" width="4.85546875" customWidth="1"/>
    <col min="11520" max="11520" width="7.7109375" customWidth="1"/>
    <col min="11521" max="11521" width="39.5703125" customWidth="1"/>
    <col min="11522" max="11522" width="16.7109375" customWidth="1"/>
    <col min="11523" max="11523" width="16.140625" customWidth="1"/>
    <col min="11524" max="11524" width="18.140625" customWidth="1"/>
    <col min="11525" max="11525" width="4.85546875" customWidth="1"/>
    <col min="11776" max="11776" width="7.7109375" customWidth="1"/>
    <col min="11777" max="11777" width="39.5703125" customWidth="1"/>
    <col min="11778" max="11778" width="16.7109375" customWidth="1"/>
    <col min="11779" max="11779" width="16.140625" customWidth="1"/>
    <col min="11780" max="11780" width="18.140625" customWidth="1"/>
    <col min="11781" max="11781" width="4.85546875" customWidth="1"/>
    <col min="12032" max="12032" width="7.7109375" customWidth="1"/>
    <col min="12033" max="12033" width="39.5703125" customWidth="1"/>
    <col min="12034" max="12034" width="16.7109375" customWidth="1"/>
    <col min="12035" max="12035" width="16.140625" customWidth="1"/>
    <col min="12036" max="12036" width="18.140625" customWidth="1"/>
    <col min="12037" max="12037" width="4.85546875" customWidth="1"/>
    <col min="12288" max="12288" width="7.7109375" customWidth="1"/>
    <col min="12289" max="12289" width="39.5703125" customWidth="1"/>
    <col min="12290" max="12290" width="16.7109375" customWidth="1"/>
    <col min="12291" max="12291" width="16.140625" customWidth="1"/>
    <col min="12292" max="12292" width="18.140625" customWidth="1"/>
    <col min="12293" max="12293" width="4.85546875" customWidth="1"/>
    <col min="12544" max="12544" width="7.7109375" customWidth="1"/>
    <col min="12545" max="12545" width="39.5703125" customWidth="1"/>
    <col min="12546" max="12546" width="16.7109375" customWidth="1"/>
    <col min="12547" max="12547" width="16.140625" customWidth="1"/>
    <col min="12548" max="12548" width="18.140625" customWidth="1"/>
    <col min="12549" max="12549" width="4.85546875" customWidth="1"/>
    <col min="12800" max="12800" width="7.7109375" customWidth="1"/>
    <col min="12801" max="12801" width="39.5703125" customWidth="1"/>
    <col min="12802" max="12802" width="16.7109375" customWidth="1"/>
    <col min="12803" max="12803" width="16.140625" customWidth="1"/>
    <col min="12804" max="12804" width="18.140625" customWidth="1"/>
    <col min="12805" max="12805" width="4.85546875" customWidth="1"/>
    <col min="13056" max="13056" width="7.7109375" customWidth="1"/>
    <col min="13057" max="13057" width="39.5703125" customWidth="1"/>
    <col min="13058" max="13058" width="16.7109375" customWidth="1"/>
    <col min="13059" max="13059" width="16.140625" customWidth="1"/>
    <col min="13060" max="13060" width="18.140625" customWidth="1"/>
    <col min="13061" max="13061" width="4.85546875" customWidth="1"/>
    <col min="13312" max="13312" width="7.7109375" customWidth="1"/>
    <col min="13313" max="13313" width="39.5703125" customWidth="1"/>
    <col min="13314" max="13314" width="16.7109375" customWidth="1"/>
    <col min="13315" max="13315" width="16.140625" customWidth="1"/>
    <col min="13316" max="13316" width="18.140625" customWidth="1"/>
    <col min="13317" max="13317" width="4.85546875" customWidth="1"/>
    <col min="13568" max="13568" width="7.7109375" customWidth="1"/>
    <col min="13569" max="13569" width="39.5703125" customWidth="1"/>
    <col min="13570" max="13570" width="16.7109375" customWidth="1"/>
    <col min="13571" max="13571" width="16.140625" customWidth="1"/>
    <col min="13572" max="13572" width="18.140625" customWidth="1"/>
    <col min="13573" max="13573" width="4.85546875" customWidth="1"/>
    <col min="13824" max="13824" width="7.7109375" customWidth="1"/>
    <col min="13825" max="13825" width="39.5703125" customWidth="1"/>
    <col min="13826" max="13826" width="16.7109375" customWidth="1"/>
    <col min="13827" max="13827" width="16.140625" customWidth="1"/>
    <col min="13828" max="13828" width="18.140625" customWidth="1"/>
    <col min="13829" max="13829" width="4.85546875" customWidth="1"/>
    <col min="14080" max="14080" width="7.7109375" customWidth="1"/>
    <col min="14081" max="14081" width="39.5703125" customWidth="1"/>
    <col min="14082" max="14082" width="16.7109375" customWidth="1"/>
    <col min="14083" max="14083" width="16.140625" customWidth="1"/>
    <col min="14084" max="14084" width="18.140625" customWidth="1"/>
    <col min="14085" max="14085" width="4.85546875" customWidth="1"/>
    <col min="14336" max="14336" width="7.7109375" customWidth="1"/>
    <col min="14337" max="14337" width="39.5703125" customWidth="1"/>
    <col min="14338" max="14338" width="16.7109375" customWidth="1"/>
    <col min="14339" max="14339" width="16.140625" customWidth="1"/>
    <col min="14340" max="14340" width="18.140625" customWidth="1"/>
    <col min="14341" max="14341" width="4.85546875" customWidth="1"/>
    <col min="14592" max="14592" width="7.7109375" customWidth="1"/>
    <col min="14593" max="14593" width="39.5703125" customWidth="1"/>
    <col min="14594" max="14594" width="16.7109375" customWidth="1"/>
    <col min="14595" max="14595" width="16.140625" customWidth="1"/>
    <col min="14596" max="14596" width="18.140625" customWidth="1"/>
    <col min="14597" max="14597" width="4.85546875" customWidth="1"/>
    <col min="14848" max="14848" width="7.7109375" customWidth="1"/>
    <col min="14849" max="14849" width="39.5703125" customWidth="1"/>
    <col min="14850" max="14850" width="16.7109375" customWidth="1"/>
    <col min="14851" max="14851" width="16.140625" customWidth="1"/>
    <col min="14852" max="14852" width="18.140625" customWidth="1"/>
    <col min="14853" max="14853" width="4.85546875" customWidth="1"/>
    <col min="15104" max="15104" width="7.7109375" customWidth="1"/>
    <col min="15105" max="15105" width="39.5703125" customWidth="1"/>
    <col min="15106" max="15106" width="16.7109375" customWidth="1"/>
    <col min="15107" max="15107" width="16.140625" customWidth="1"/>
    <col min="15108" max="15108" width="18.140625" customWidth="1"/>
    <col min="15109" max="15109" width="4.85546875" customWidth="1"/>
    <col min="15360" max="15360" width="7.7109375" customWidth="1"/>
    <col min="15361" max="15361" width="39.5703125" customWidth="1"/>
    <col min="15362" max="15362" width="16.7109375" customWidth="1"/>
    <col min="15363" max="15363" width="16.140625" customWidth="1"/>
    <col min="15364" max="15364" width="18.140625" customWidth="1"/>
    <col min="15365" max="15365" width="4.85546875" customWidth="1"/>
    <col min="15616" max="15616" width="7.7109375" customWidth="1"/>
    <col min="15617" max="15617" width="39.5703125" customWidth="1"/>
    <col min="15618" max="15618" width="16.7109375" customWidth="1"/>
    <col min="15619" max="15619" width="16.140625" customWidth="1"/>
    <col min="15620" max="15620" width="18.140625" customWidth="1"/>
    <col min="15621" max="15621" width="4.85546875" customWidth="1"/>
    <col min="15872" max="15872" width="7.7109375" customWidth="1"/>
    <col min="15873" max="15873" width="39.5703125" customWidth="1"/>
    <col min="15874" max="15874" width="16.7109375" customWidth="1"/>
    <col min="15875" max="15875" width="16.140625" customWidth="1"/>
    <col min="15876" max="15876" width="18.140625" customWidth="1"/>
    <col min="15877" max="15877" width="4.85546875" customWidth="1"/>
    <col min="16128" max="16128" width="7.7109375" customWidth="1"/>
    <col min="16129" max="16129" width="39.5703125" customWidth="1"/>
    <col min="16130" max="16130" width="16.7109375" customWidth="1"/>
    <col min="16131" max="16131" width="16.140625" customWidth="1"/>
    <col min="16132" max="16132" width="18.140625" customWidth="1"/>
    <col min="16133" max="16133" width="4.85546875" customWidth="1"/>
  </cols>
  <sheetData>
    <row r="1" spans="2:9" s="3" customFormat="1" ht="18.75">
      <c r="B1" s="235" t="s">
        <v>701</v>
      </c>
      <c r="C1" s="216"/>
      <c r="D1" s="217"/>
      <c r="E1" s="4"/>
      <c r="G1" s="86"/>
      <c r="H1" s="5"/>
      <c r="I1" s="5"/>
    </row>
    <row r="2" spans="2:9" s="3" customFormat="1" ht="18.75">
      <c r="B2" s="235" t="s">
        <v>706</v>
      </c>
      <c r="C2" s="216"/>
      <c r="D2" s="217"/>
      <c r="E2" s="4"/>
      <c r="G2" s="86"/>
      <c r="H2" s="5"/>
      <c r="I2" s="5"/>
    </row>
    <row r="3" spans="2:9" s="3" customFormat="1" ht="12.75">
      <c r="B3" s="217"/>
      <c r="C3" s="217"/>
      <c r="D3" s="217"/>
      <c r="E3" s="4"/>
      <c r="G3" s="86"/>
      <c r="H3" s="5"/>
      <c r="I3" s="5"/>
    </row>
    <row r="4" spans="2:9">
      <c r="B4" s="218"/>
      <c r="C4" s="219" t="s">
        <v>616</v>
      </c>
      <c r="D4" s="220" t="s">
        <v>617</v>
      </c>
    </row>
    <row r="5" spans="2:9">
      <c r="B5" s="218"/>
      <c r="C5" s="219" t="s">
        <v>684</v>
      </c>
      <c r="D5" s="221"/>
    </row>
    <row r="6" spans="2:9">
      <c r="B6" s="218"/>
      <c r="C6" s="219" t="s">
        <v>685</v>
      </c>
      <c r="D6" s="221"/>
    </row>
    <row r="7" spans="2:9">
      <c r="B7" s="218"/>
      <c r="C7" s="218"/>
      <c r="D7" s="221"/>
    </row>
    <row r="8" spans="2:9" s="1" customFormat="1">
      <c r="B8" s="222" t="s">
        <v>0</v>
      </c>
      <c r="C8" s="222" t="s">
        <v>1</v>
      </c>
      <c r="D8" s="223" t="s">
        <v>5</v>
      </c>
    </row>
    <row r="9" spans="2:9" ht="7.5" customHeight="1">
      <c r="B9" s="218"/>
      <c r="C9" s="218"/>
      <c r="D9" s="221"/>
    </row>
    <row r="10" spans="2:9" ht="15" customHeight="1">
      <c r="B10" s="224" t="s">
        <v>7</v>
      </c>
      <c r="C10" s="225" t="s">
        <v>597</v>
      </c>
      <c r="D10" s="238">
        <f>SUM('Presupuesto Desglose'!H33)</f>
        <v>0</v>
      </c>
    </row>
    <row r="11" spans="2:9" ht="15" customHeight="1">
      <c r="B11" s="226" t="s">
        <v>35</v>
      </c>
      <c r="C11" s="225" t="s">
        <v>598</v>
      </c>
      <c r="D11" s="238">
        <f>SUM('Presupuesto Desglose'!H56)</f>
        <v>0</v>
      </c>
    </row>
    <row r="12" spans="2:9" ht="15" customHeight="1">
      <c r="B12" s="226" t="s">
        <v>51</v>
      </c>
      <c r="C12" s="227" t="s">
        <v>599</v>
      </c>
      <c r="D12" s="239">
        <f>SUM('Presupuesto Desglose'!H71)</f>
        <v>0</v>
      </c>
    </row>
    <row r="13" spans="2:9" ht="7.5" customHeight="1">
      <c r="B13" s="228"/>
      <c r="C13" s="229"/>
      <c r="D13" s="238"/>
    </row>
    <row r="14" spans="2:9" ht="15" customHeight="1">
      <c r="B14" s="301" t="s">
        <v>60</v>
      </c>
      <c r="C14" s="301"/>
      <c r="D14" s="240">
        <f>SUM(D10:D13)</f>
        <v>0</v>
      </c>
    </row>
    <row r="15" spans="2:9" ht="7.5" customHeight="1">
      <c r="B15" s="218"/>
      <c r="C15" s="218"/>
      <c r="D15" s="221"/>
    </row>
    <row r="16" spans="2:9" ht="15" customHeight="1">
      <c r="B16" s="226" t="s">
        <v>61</v>
      </c>
      <c r="C16" s="227" t="s">
        <v>600</v>
      </c>
      <c r="D16" s="239">
        <f>SUM('Presupuesto Desglose'!H148)</f>
        <v>0</v>
      </c>
    </row>
    <row r="17" spans="2:4" ht="15" customHeight="1">
      <c r="B17" s="226" t="s">
        <v>83</v>
      </c>
      <c r="C17" s="225" t="s">
        <v>601</v>
      </c>
      <c r="D17" s="239">
        <f>SUM('Presupuesto Desglose'!H563)</f>
        <v>0</v>
      </c>
    </row>
    <row r="18" spans="2:4" ht="15" customHeight="1">
      <c r="B18" s="226" t="s">
        <v>205</v>
      </c>
      <c r="C18" s="225" t="s">
        <v>602</v>
      </c>
      <c r="D18" s="239">
        <f>SUM('Presupuesto Desglose'!H608)</f>
        <v>0</v>
      </c>
    </row>
    <row r="19" spans="2:4" ht="15" customHeight="1">
      <c r="B19" s="226" t="s">
        <v>246</v>
      </c>
      <c r="C19" s="225" t="s">
        <v>603</v>
      </c>
      <c r="D19" s="239">
        <f>SUM('Presupuesto Desglose'!H669)</f>
        <v>0</v>
      </c>
    </row>
    <row r="20" spans="2:4" ht="15" customHeight="1">
      <c r="B20" s="226" t="s">
        <v>305</v>
      </c>
      <c r="C20" s="225" t="s">
        <v>604</v>
      </c>
      <c r="D20" s="239">
        <f>SUM('Presupuesto Desglose'!H692)</f>
        <v>0</v>
      </c>
    </row>
    <row r="21" spans="2:4" ht="15" customHeight="1">
      <c r="B21" s="226" t="s">
        <v>328</v>
      </c>
      <c r="C21" s="225" t="s">
        <v>605</v>
      </c>
      <c r="D21" s="239">
        <f>SUM('Presupuesto Desglose'!H810)</f>
        <v>0</v>
      </c>
    </row>
    <row r="22" spans="2:4" ht="15" customHeight="1">
      <c r="B22" s="226" t="s">
        <v>373</v>
      </c>
      <c r="C22" s="225" t="s">
        <v>606</v>
      </c>
      <c r="D22" s="239">
        <f>SUM('Presupuesto Desglose'!H836)</f>
        <v>0</v>
      </c>
    </row>
    <row r="23" spans="2:4" ht="15" customHeight="1">
      <c r="B23" s="226" t="s">
        <v>396</v>
      </c>
      <c r="C23" s="225" t="s">
        <v>607</v>
      </c>
      <c r="D23" s="239">
        <f>SUM('Presupuesto Desglose'!H881)</f>
        <v>0</v>
      </c>
    </row>
    <row r="24" spans="2:4" ht="7.5" customHeight="1">
      <c r="B24" s="226"/>
      <c r="C24" s="229"/>
      <c r="D24" s="239"/>
    </row>
    <row r="25" spans="2:4" ht="15" customHeight="1">
      <c r="B25" s="302" t="str">
        <f>'[1]PRESUP DESGLOSADO '!A929</f>
        <v>Total PRODUCCION</v>
      </c>
      <c r="C25" s="303"/>
      <c r="D25" s="240">
        <f>SUM(D16:D24)</f>
        <v>0</v>
      </c>
    </row>
    <row r="26" spans="2:4" ht="7.5" customHeight="1">
      <c r="B26" s="218"/>
      <c r="C26" s="218"/>
      <c r="D26" s="221"/>
    </row>
    <row r="27" spans="2:4" ht="15" customHeight="1">
      <c r="B27" s="226" t="s">
        <v>438</v>
      </c>
      <c r="C27" s="225" t="s">
        <v>608</v>
      </c>
      <c r="D27" s="239">
        <f>SUM('Presupuesto Desglose'!H912)</f>
        <v>0</v>
      </c>
    </row>
    <row r="28" spans="2:4" ht="15" customHeight="1">
      <c r="B28" s="226" t="s">
        <v>460</v>
      </c>
      <c r="C28" s="225" t="s">
        <v>609</v>
      </c>
      <c r="D28" s="239">
        <f>SUM('Presupuesto Desglose'!H941)</f>
        <v>0</v>
      </c>
    </row>
    <row r="29" spans="2:4" ht="15" customHeight="1">
      <c r="B29" s="226" t="s">
        <v>480</v>
      </c>
      <c r="C29" s="225" t="s">
        <v>610</v>
      </c>
      <c r="D29" s="239">
        <f>SUM('Presupuesto Desglose'!H967)</f>
        <v>0</v>
      </c>
    </row>
    <row r="30" spans="2:4" ht="15" customHeight="1">
      <c r="B30" s="226" t="s">
        <v>494</v>
      </c>
      <c r="C30" s="225" t="s">
        <v>611</v>
      </c>
      <c r="D30" s="239">
        <f>SUM('Presupuesto Desglose'!H994)</f>
        <v>0</v>
      </c>
    </row>
    <row r="31" spans="2:4" ht="15" customHeight="1">
      <c r="B31" s="226" t="s">
        <v>510</v>
      </c>
      <c r="C31" s="225" t="s">
        <v>612</v>
      </c>
      <c r="D31" s="239">
        <f>SUM('Presupuesto Desglose'!H1046)</f>
        <v>0</v>
      </c>
    </row>
    <row r="32" spans="2:4" ht="7.5" customHeight="1">
      <c r="B32" s="228"/>
      <c r="C32" s="229"/>
      <c r="D32" s="239"/>
    </row>
    <row r="33" spans="2:4" ht="15" customHeight="1">
      <c r="B33" s="301" t="str">
        <f>'[1]PRESUP DESGLOSADO '!A1072</f>
        <v>Total POSTPRODUCCION</v>
      </c>
      <c r="C33" s="301"/>
      <c r="D33" s="240">
        <f>SUM(D27:D32)</f>
        <v>0</v>
      </c>
    </row>
    <row r="34" spans="2:4" ht="7.5" customHeight="1">
      <c r="B34" s="218"/>
      <c r="C34" s="218"/>
      <c r="D34" s="241"/>
    </row>
    <row r="35" spans="2:4" ht="15" customHeight="1">
      <c r="B35" s="226" t="s">
        <v>547</v>
      </c>
      <c r="C35" s="225" t="s">
        <v>212</v>
      </c>
      <c r="D35" s="239">
        <f>SUM('Presupuesto Desglose'!H1060)</f>
        <v>0</v>
      </c>
    </row>
    <row r="36" spans="2:4" ht="15" customHeight="1">
      <c r="B36" s="226" t="s">
        <v>558</v>
      </c>
      <c r="C36" s="225" t="s">
        <v>613</v>
      </c>
      <c r="D36" s="239">
        <f>SUM('Presupuesto Desglose'!H1075)</f>
        <v>0</v>
      </c>
    </row>
    <row r="37" spans="2:4" ht="15" customHeight="1">
      <c r="B37" s="226" t="s">
        <v>569</v>
      </c>
      <c r="C37" s="225" t="s">
        <v>614</v>
      </c>
      <c r="D37" s="239">
        <f>SUM('Presupuesto Desglose'!H1100)</f>
        <v>0</v>
      </c>
    </row>
    <row r="38" spans="2:4" ht="7.5" customHeight="1">
      <c r="B38" s="228"/>
      <c r="C38" s="229"/>
      <c r="D38" s="239"/>
    </row>
    <row r="39" spans="2:4" ht="15" customHeight="1">
      <c r="B39" s="304" t="s">
        <v>594</v>
      </c>
      <c r="C39" s="301"/>
      <c r="D39" s="240">
        <f>SUM(D35:D38)</f>
        <v>0</v>
      </c>
    </row>
    <row r="40" spans="2:4" ht="7.5" customHeight="1">
      <c r="B40" s="218"/>
      <c r="C40" s="218"/>
      <c r="D40" s="221"/>
    </row>
    <row r="41" spans="2:4" ht="9" customHeight="1">
      <c r="B41" s="218"/>
      <c r="C41" s="218"/>
      <c r="D41" s="221"/>
    </row>
    <row r="42" spans="2:4" ht="15" customHeight="1">
      <c r="B42" s="299" t="s">
        <v>631</v>
      </c>
      <c r="C42" s="300"/>
      <c r="D42" s="242">
        <f>SUM(D14,D25,D33,D39)</f>
        <v>0</v>
      </c>
    </row>
    <row r="43" spans="2:4" ht="15" customHeight="1">
      <c r="B43" s="293" t="s">
        <v>630</v>
      </c>
      <c r="C43" s="294"/>
      <c r="D43" s="230">
        <f>D42*10/100</f>
        <v>0</v>
      </c>
    </row>
    <row r="44" spans="2:4" ht="15" customHeight="1">
      <c r="B44" s="295" t="s">
        <v>632</v>
      </c>
      <c r="C44" s="296"/>
      <c r="D44" s="230">
        <f>D42*5/100</f>
        <v>0</v>
      </c>
    </row>
    <row r="45" spans="2:4" ht="15" customHeight="1" thickBot="1">
      <c r="B45" s="231"/>
      <c r="C45" s="232"/>
      <c r="D45" s="233"/>
    </row>
    <row r="46" spans="2:4" ht="15" customHeight="1" thickBot="1">
      <c r="B46" s="297" t="s">
        <v>639</v>
      </c>
      <c r="C46" s="298"/>
      <c r="D46" s="243">
        <f>SUM(D42:D44)</f>
        <v>0</v>
      </c>
    </row>
  </sheetData>
  <mergeCells count="8">
    <mergeCell ref="B43:C43"/>
    <mergeCell ref="B44:C44"/>
    <mergeCell ref="B46:C46"/>
    <mergeCell ref="B42:C42"/>
    <mergeCell ref="B14:C14"/>
    <mergeCell ref="B25:C25"/>
    <mergeCell ref="B33:C33"/>
    <mergeCell ref="B39:C39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1:I1116"/>
  <sheetViews>
    <sheetView tabSelected="1" topLeftCell="A917" workbookViewId="0">
      <selection activeCell="K1115" sqref="K1115"/>
    </sheetView>
  </sheetViews>
  <sheetFormatPr baseColWidth="10" defaultColWidth="12.28515625" defaultRowHeight="12.75"/>
  <cols>
    <col min="1" max="1" width="2.28515625" style="3" customWidth="1"/>
    <col min="2" max="2" width="5.28515625" style="3" customWidth="1"/>
    <col min="3" max="3" width="38.7109375" style="3" customWidth="1"/>
    <col min="4" max="4" width="6.42578125" style="3" customWidth="1"/>
    <col min="5" max="5" width="8.140625" style="4" customWidth="1"/>
    <col min="6" max="6" width="4" style="3" customWidth="1"/>
    <col min="7" max="7" width="8.85546875" style="86" customWidth="1"/>
    <col min="8" max="8" width="13" style="5" customWidth="1"/>
    <col min="9" max="9" width="14.140625" style="5" customWidth="1"/>
    <col min="10" max="236" width="12.28515625" style="3"/>
    <col min="237" max="237" width="6.85546875" style="3" customWidth="1"/>
    <col min="238" max="238" width="52.28515625" style="3" customWidth="1"/>
    <col min="239" max="239" width="12.85546875" style="3" customWidth="1"/>
    <col min="240" max="240" width="11.42578125" style="3" customWidth="1"/>
    <col min="241" max="241" width="7" style="3" customWidth="1"/>
    <col min="242" max="242" width="12.28515625" style="3"/>
    <col min="243" max="243" width="18.85546875" style="3" customWidth="1"/>
    <col min="244" max="244" width="16.7109375" style="3" customWidth="1"/>
    <col min="245" max="245" width="19" style="3" customWidth="1"/>
    <col min="246" max="492" width="12.28515625" style="3"/>
    <col min="493" max="493" width="6.85546875" style="3" customWidth="1"/>
    <col min="494" max="494" width="52.28515625" style="3" customWidth="1"/>
    <col min="495" max="495" width="12.85546875" style="3" customWidth="1"/>
    <col min="496" max="496" width="11.42578125" style="3" customWidth="1"/>
    <col min="497" max="497" width="7" style="3" customWidth="1"/>
    <col min="498" max="498" width="12.28515625" style="3"/>
    <col min="499" max="499" width="18.85546875" style="3" customWidth="1"/>
    <col min="500" max="500" width="16.7109375" style="3" customWidth="1"/>
    <col min="501" max="501" width="19" style="3" customWidth="1"/>
    <col min="502" max="748" width="12.28515625" style="3"/>
    <col min="749" max="749" width="6.85546875" style="3" customWidth="1"/>
    <col min="750" max="750" width="52.28515625" style="3" customWidth="1"/>
    <col min="751" max="751" width="12.85546875" style="3" customWidth="1"/>
    <col min="752" max="752" width="11.42578125" style="3" customWidth="1"/>
    <col min="753" max="753" width="7" style="3" customWidth="1"/>
    <col min="754" max="754" width="12.28515625" style="3"/>
    <col min="755" max="755" width="18.85546875" style="3" customWidth="1"/>
    <col min="756" max="756" width="16.7109375" style="3" customWidth="1"/>
    <col min="757" max="757" width="19" style="3" customWidth="1"/>
    <col min="758" max="1004" width="12.28515625" style="3"/>
    <col min="1005" max="1005" width="6.85546875" style="3" customWidth="1"/>
    <col min="1006" max="1006" width="52.28515625" style="3" customWidth="1"/>
    <col min="1007" max="1007" width="12.85546875" style="3" customWidth="1"/>
    <col min="1008" max="1008" width="11.42578125" style="3" customWidth="1"/>
    <col min="1009" max="1009" width="7" style="3" customWidth="1"/>
    <col min="1010" max="1010" width="12.28515625" style="3"/>
    <col min="1011" max="1011" width="18.85546875" style="3" customWidth="1"/>
    <col min="1012" max="1012" width="16.7109375" style="3" customWidth="1"/>
    <col min="1013" max="1013" width="19" style="3" customWidth="1"/>
    <col min="1014" max="1260" width="12.28515625" style="3"/>
    <col min="1261" max="1261" width="6.85546875" style="3" customWidth="1"/>
    <col min="1262" max="1262" width="52.28515625" style="3" customWidth="1"/>
    <col min="1263" max="1263" width="12.85546875" style="3" customWidth="1"/>
    <col min="1264" max="1264" width="11.42578125" style="3" customWidth="1"/>
    <col min="1265" max="1265" width="7" style="3" customWidth="1"/>
    <col min="1266" max="1266" width="12.28515625" style="3"/>
    <col min="1267" max="1267" width="18.85546875" style="3" customWidth="1"/>
    <col min="1268" max="1268" width="16.7109375" style="3" customWidth="1"/>
    <col min="1269" max="1269" width="19" style="3" customWidth="1"/>
    <col min="1270" max="1516" width="12.28515625" style="3"/>
    <col min="1517" max="1517" width="6.85546875" style="3" customWidth="1"/>
    <col min="1518" max="1518" width="52.28515625" style="3" customWidth="1"/>
    <col min="1519" max="1519" width="12.85546875" style="3" customWidth="1"/>
    <col min="1520" max="1520" width="11.42578125" style="3" customWidth="1"/>
    <col min="1521" max="1521" width="7" style="3" customWidth="1"/>
    <col min="1522" max="1522" width="12.28515625" style="3"/>
    <col min="1523" max="1523" width="18.85546875" style="3" customWidth="1"/>
    <col min="1524" max="1524" width="16.7109375" style="3" customWidth="1"/>
    <col min="1525" max="1525" width="19" style="3" customWidth="1"/>
    <col min="1526" max="1772" width="12.28515625" style="3"/>
    <col min="1773" max="1773" width="6.85546875" style="3" customWidth="1"/>
    <col min="1774" max="1774" width="52.28515625" style="3" customWidth="1"/>
    <col min="1775" max="1775" width="12.85546875" style="3" customWidth="1"/>
    <col min="1776" max="1776" width="11.42578125" style="3" customWidth="1"/>
    <col min="1777" max="1777" width="7" style="3" customWidth="1"/>
    <col min="1778" max="1778" width="12.28515625" style="3"/>
    <col min="1779" max="1779" width="18.85546875" style="3" customWidth="1"/>
    <col min="1780" max="1780" width="16.7109375" style="3" customWidth="1"/>
    <col min="1781" max="1781" width="19" style="3" customWidth="1"/>
    <col min="1782" max="2028" width="12.28515625" style="3"/>
    <col min="2029" max="2029" width="6.85546875" style="3" customWidth="1"/>
    <col min="2030" max="2030" width="52.28515625" style="3" customWidth="1"/>
    <col min="2031" max="2031" width="12.85546875" style="3" customWidth="1"/>
    <col min="2032" max="2032" width="11.42578125" style="3" customWidth="1"/>
    <col min="2033" max="2033" width="7" style="3" customWidth="1"/>
    <col min="2034" max="2034" width="12.28515625" style="3"/>
    <col min="2035" max="2035" width="18.85546875" style="3" customWidth="1"/>
    <col min="2036" max="2036" width="16.7109375" style="3" customWidth="1"/>
    <col min="2037" max="2037" width="19" style="3" customWidth="1"/>
    <col min="2038" max="2284" width="12.28515625" style="3"/>
    <col min="2285" max="2285" width="6.85546875" style="3" customWidth="1"/>
    <col min="2286" max="2286" width="52.28515625" style="3" customWidth="1"/>
    <col min="2287" max="2287" width="12.85546875" style="3" customWidth="1"/>
    <col min="2288" max="2288" width="11.42578125" style="3" customWidth="1"/>
    <col min="2289" max="2289" width="7" style="3" customWidth="1"/>
    <col min="2290" max="2290" width="12.28515625" style="3"/>
    <col min="2291" max="2291" width="18.85546875" style="3" customWidth="1"/>
    <col min="2292" max="2292" width="16.7109375" style="3" customWidth="1"/>
    <col min="2293" max="2293" width="19" style="3" customWidth="1"/>
    <col min="2294" max="2540" width="12.28515625" style="3"/>
    <col min="2541" max="2541" width="6.85546875" style="3" customWidth="1"/>
    <col min="2542" max="2542" width="52.28515625" style="3" customWidth="1"/>
    <col min="2543" max="2543" width="12.85546875" style="3" customWidth="1"/>
    <col min="2544" max="2544" width="11.42578125" style="3" customWidth="1"/>
    <col min="2545" max="2545" width="7" style="3" customWidth="1"/>
    <col min="2546" max="2546" width="12.28515625" style="3"/>
    <col min="2547" max="2547" width="18.85546875" style="3" customWidth="1"/>
    <col min="2548" max="2548" width="16.7109375" style="3" customWidth="1"/>
    <col min="2549" max="2549" width="19" style="3" customWidth="1"/>
    <col min="2550" max="2796" width="12.28515625" style="3"/>
    <col min="2797" max="2797" width="6.85546875" style="3" customWidth="1"/>
    <col min="2798" max="2798" width="52.28515625" style="3" customWidth="1"/>
    <col min="2799" max="2799" width="12.85546875" style="3" customWidth="1"/>
    <col min="2800" max="2800" width="11.42578125" style="3" customWidth="1"/>
    <col min="2801" max="2801" width="7" style="3" customWidth="1"/>
    <col min="2802" max="2802" width="12.28515625" style="3"/>
    <col min="2803" max="2803" width="18.85546875" style="3" customWidth="1"/>
    <col min="2804" max="2804" width="16.7109375" style="3" customWidth="1"/>
    <col min="2805" max="2805" width="19" style="3" customWidth="1"/>
    <col min="2806" max="3052" width="12.28515625" style="3"/>
    <col min="3053" max="3053" width="6.85546875" style="3" customWidth="1"/>
    <col min="3054" max="3054" width="52.28515625" style="3" customWidth="1"/>
    <col min="3055" max="3055" width="12.85546875" style="3" customWidth="1"/>
    <col min="3056" max="3056" width="11.42578125" style="3" customWidth="1"/>
    <col min="3057" max="3057" width="7" style="3" customWidth="1"/>
    <col min="3058" max="3058" width="12.28515625" style="3"/>
    <col min="3059" max="3059" width="18.85546875" style="3" customWidth="1"/>
    <col min="3060" max="3060" width="16.7109375" style="3" customWidth="1"/>
    <col min="3061" max="3061" width="19" style="3" customWidth="1"/>
    <col min="3062" max="3308" width="12.28515625" style="3"/>
    <col min="3309" max="3309" width="6.85546875" style="3" customWidth="1"/>
    <col min="3310" max="3310" width="52.28515625" style="3" customWidth="1"/>
    <col min="3311" max="3311" width="12.85546875" style="3" customWidth="1"/>
    <col min="3312" max="3312" width="11.42578125" style="3" customWidth="1"/>
    <col min="3313" max="3313" width="7" style="3" customWidth="1"/>
    <col min="3314" max="3314" width="12.28515625" style="3"/>
    <col min="3315" max="3315" width="18.85546875" style="3" customWidth="1"/>
    <col min="3316" max="3316" width="16.7109375" style="3" customWidth="1"/>
    <col min="3317" max="3317" width="19" style="3" customWidth="1"/>
    <col min="3318" max="3564" width="12.28515625" style="3"/>
    <col min="3565" max="3565" width="6.85546875" style="3" customWidth="1"/>
    <col min="3566" max="3566" width="52.28515625" style="3" customWidth="1"/>
    <col min="3567" max="3567" width="12.85546875" style="3" customWidth="1"/>
    <col min="3568" max="3568" width="11.42578125" style="3" customWidth="1"/>
    <col min="3569" max="3569" width="7" style="3" customWidth="1"/>
    <col min="3570" max="3570" width="12.28515625" style="3"/>
    <col min="3571" max="3571" width="18.85546875" style="3" customWidth="1"/>
    <col min="3572" max="3572" width="16.7109375" style="3" customWidth="1"/>
    <col min="3573" max="3573" width="19" style="3" customWidth="1"/>
    <col min="3574" max="3820" width="12.28515625" style="3"/>
    <col min="3821" max="3821" width="6.85546875" style="3" customWidth="1"/>
    <col min="3822" max="3822" width="52.28515625" style="3" customWidth="1"/>
    <col min="3823" max="3823" width="12.85546875" style="3" customWidth="1"/>
    <col min="3824" max="3824" width="11.42578125" style="3" customWidth="1"/>
    <col min="3825" max="3825" width="7" style="3" customWidth="1"/>
    <col min="3826" max="3826" width="12.28515625" style="3"/>
    <col min="3827" max="3827" width="18.85546875" style="3" customWidth="1"/>
    <col min="3828" max="3828" width="16.7109375" style="3" customWidth="1"/>
    <col min="3829" max="3829" width="19" style="3" customWidth="1"/>
    <col min="3830" max="4076" width="12.28515625" style="3"/>
    <col min="4077" max="4077" width="6.85546875" style="3" customWidth="1"/>
    <col min="4078" max="4078" width="52.28515625" style="3" customWidth="1"/>
    <col min="4079" max="4079" width="12.85546875" style="3" customWidth="1"/>
    <col min="4080" max="4080" width="11.42578125" style="3" customWidth="1"/>
    <col min="4081" max="4081" width="7" style="3" customWidth="1"/>
    <col min="4082" max="4082" width="12.28515625" style="3"/>
    <col min="4083" max="4083" width="18.85546875" style="3" customWidth="1"/>
    <col min="4084" max="4084" width="16.7109375" style="3" customWidth="1"/>
    <col min="4085" max="4085" width="19" style="3" customWidth="1"/>
    <col min="4086" max="4332" width="12.28515625" style="3"/>
    <col min="4333" max="4333" width="6.85546875" style="3" customWidth="1"/>
    <col min="4334" max="4334" width="52.28515625" style="3" customWidth="1"/>
    <col min="4335" max="4335" width="12.85546875" style="3" customWidth="1"/>
    <col min="4336" max="4336" width="11.42578125" style="3" customWidth="1"/>
    <col min="4337" max="4337" width="7" style="3" customWidth="1"/>
    <col min="4338" max="4338" width="12.28515625" style="3"/>
    <col min="4339" max="4339" width="18.85546875" style="3" customWidth="1"/>
    <col min="4340" max="4340" width="16.7109375" style="3" customWidth="1"/>
    <col min="4341" max="4341" width="19" style="3" customWidth="1"/>
    <col min="4342" max="4588" width="12.28515625" style="3"/>
    <col min="4589" max="4589" width="6.85546875" style="3" customWidth="1"/>
    <col min="4590" max="4590" width="52.28515625" style="3" customWidth="1"/>
    <col min="4591" max="4591" width="12.85546875" style="3" customWidth="1"/>
    <col min="4592" max="4592" width="11.42578125" style="3" customWidth="1"/>
    <col min="4593" max="4593" width="7" style="3" customWidth="1"/>
    <col min="4594" max="4594" width="12.28515625" style="3"/>
    <col min="4595" max="4595" width="18.85546875" style="3" customWidth="1"/>
    <col min="4596" max="4596" width="16.7109375" style="3" customWidth="1"/>
    <col min="4597" max="4597" width="19" style="3" customWidth="1"/>
    <col min="4598" max="4844" width="12.28515625" style="3"/>
    <col min="4845" max="4845" width="6.85546875" style="3" customWidth="1"/>
    <col min="4846" max="4846" width="52.28515625" style="3" customWidth="1"/>
    <col min="4847" max="4847" width="12.85546875" style="3" customWidth="1"/>
    <col min="4848" max="4848" width="11.42578125" style="3" customWidth="1"/>
    <col min="4849" max="4849" width="7" style="3" customWidth="1"/>
    <col min="4850" max="4850" width="12.28515625" style="3"/>
    <col min="4851" max="4851" width="18.85546875" style="3" customWidth="1"/>
    <col min="4852" max="4852" width="16.7109375" style="3" customWidth="1"/>
    <col min="4853" max="4853" width="19" style="3" customWidth="1"/>
    <col min="4854" max="5100" width="12.28515625" style="3"/>
    <col min="5101" max="5101" width="6.85546875" style="3" customWidth="1"/>
    <col min="5102" max="5102" width="52.28515625" style="3" customWidth="1"/>
    <col min="5103" max="5103" width="12.85546875" style="3" customWidth="1"/>
    <col min="5104" max="5104" width="11.42578125" style="3" customWidth="1"/>
    <col min="5105" max="5105" width="7" style="3" customWidth="1"/>
    <col min="5106" max="5106" width="12.28515625" style="3"/>
    <col min="5107" max="5107" width="18.85546875" style="3" customWidth="1"/>
    <col min="5108" max="5108" width="16.7109375" style="3" customWidth="1"/>
    <col min="5109" max="5109" width="19" style="3" customWidth="1"/>
    <col min="5110" max="5356" width="12.28515625" style="3"/>
    <col min="5357" max="5357" width="6.85546875" style="3" customWidth="1"/>
    <col min="5358" max="5358" width="52.28515625" style="3" customWidth="1"/>
    <col min="5359" max="5359" width="12.85546875" style="3" customWidth="1"/>
    <col min="5360" max="5360" width="11.42578125" style="3" customWidth="1"/>
    <col min="5361" max="5361" width="7" style="3" customWidth="1"/>
    <col min="5362" max="5362" width="12.28515625" style="3"/>
    <col min="5363" max="5363" width="18.85546875" style="3" customWidth="1"/>
    <col min="5364" max="5364" width="16.7109375" style="3" customWidth="1"/>
    <col min="5365" max="5365" width="19" style="3" customWidth="1"/>
    <col min="5366" max="5612" width="12.28515625" style="3"/>
    <col min="5613" max="5613" width="6.85546875" style="3" customWidth="1"/>
    <col min="5614" max="5614" width="52.28515625" style="3" customWidth="1"/>
    <col min="5615" max="5615" width="12.85546875" style="3" customWidth="1"/>
    <col min="5616" max="5616" width="11.42578125" style="3" customWidth="1"/>
    <col min="5617" max="5617" width="7" style="3" customWidth="1"/>
    <col min="5618" max="5618" width="12.28515625" style="3"/>
    <col min="5619" max="5619" width="18.85546875" style="3" customWidth="1"/>
    <col min="5620" max="5620" width="16.7109375" style="3" customWidth="1"/>
    <col min="5621" max="5621" width="19" style="3" customWidth="1"/>
    <col min="5622" max="5868" width="12.28515625" style="3"/>
    <col min="5869" max="5869" width="6.85546875" style="3" customWidth="1"/>
    <col min="5870" max="5870" width="52.28515625" style="3" customWidth="1"/>
    <col min="5871" max="5871" width="12.85546875" style="3" customWidth="1"/>
    <col min="5872" max="5872" width="11.42578125" style="3" customWidth="1"/>
    <col min="5873" max="5873" width="7" style="3" customWidth="1"/>
    <col min="5874" max="5874" width="12.28515625" style="3"/>
    <col min="5875" max="5875" width="18.85546875" style="3" customWidth="1"/>
    <col min="5876" max="5876" width="16.7109375" style="3" customWidth="1"/>
    <col min="5877" max="5877" width="19" style="3" customWidth="1"/>
    <col min="5878" max="6124" width="12.28515625" style="3"/>
    <col min="6125" max="6125" width="6.85546875" style="3" customWidth="1"/>
    <col min="6126" max="6126" width="52.28515625" style="3" customWidth="1"/>
    <col min="6127" max="6127" width="12.85546875" style="3" customWidth="1"/>
    <col min="6128" max="6128" width="11.42578125" style="3" customWidth="1"/>
    <col min="6129" max="6129" width="7" style="3" customWidth="1"/>
    <col min="6130" max="6130" width="12.28515625" style="3"/>
    <col min="6131" max="6131" width="18.85546875" style="3" customWidth="1"/>
    <col min="6132" max="6132" width="16.7109375" style="3" customWidth="1"/>
    <col min="6133" max="6133" width="19" style="3" customWidth="1"/>
    <col min="6134" max="6380" width="12.28515625" style="3"/>
    <col min="6381" max="6381" width="6.85546875" style="3" customWidth="1"/>
    <col min="6382" max="6382" width="52.28515625" style="3" customWidth="1"/>
    <col min="6383" max="6383" width="12.85546875" style="3" customWidth="1"/>
    <col min="6384" max="6384" width="11.42578125" style="3" customWidth="1"/>
    <col min="6385" max="6385" width="7" style="3" customWidth="1"/>
    <col min="6386" max="6386" width="12.28515625" style="3"/>
    <col min="6387" max="6387" width="18.85546875" style="3" customWidth="1"/>
    <col min="6388" max="6388" width="16.7109375" style="3" customWidth="1"/>
    <col min="6389" max="6389" width="19" style="3" customWidth="1"/>
    <col min="6390" max="6636" width="12.28515625" style="3"/>
    <col min="6637" max="6637" width="6.85546875" style="3" customWidth="1"/>
    <col min="6638" max="6638" width="52.28515625" style="3" customWidth="1"/>
    <col min="6639" max="6639" width="12.85546875" style="3" customWidth="1"/>
    <col min="6640" max="6640" width="11.42578125" style="3" customWidth="1"/>
    <col min="6641" max="6641" width="7" style="3" customWidth="1"/>
    <col min="6642" max="6642" width="12.28515625" style="3"/>
    <col min="6643" max="6643" width="18.85546875" style="3" customWidth="1"/>
    <col min="6644" max="6644" width="16.7109375" style="3" customWidth="1"/>
    <col min="6645" max="6645" width="19" style="3" customWidth="1"/>
    <col min="6646" max="6892" width="12.28515625" style="3"/>
    <col min="6893" max="6893" width="6.85546875" style="3" customWidth="1"/>
    <col min="6894" max="6894" width="52.28515625" style="3" customWidth="1"/>
    <col min="6895" max="6895" width="12.85546875" style="3" customWidth="1"/>
    <col min="6896" max="6896" width="11.42578125" style="3" customWidth="1"/>
    <col min="6897" max="6897" width="7" style="3" customWidth="1"/>
    <col min="6898" max="6898" width="12.28515625" style="3"/>
    <col min="6899" max="6899" width="18.85546875" style="3" customWidth="1"/>
    <col min="6900" max="6900" width="16.7109375" style="3" customWidth="1"/>
    <col min="6901" max="6901" width="19" style="3" customWidth="1"/>
    <col min="6902" max="7148" width="12.28515625" style="3"/>
    <col min="7149" max="7149" width="6.85546875" style="3" customWidth="1"/>
    <col min="7150" max="7150" width="52.28515625" style="3" customWidth="1"/>
    <col min="7151" max="7151" width="12.85546875" style="3" customWidth="1"/>
    <col min="7152" max="7152" width="11.42578125" style="3" customWidth="1"/>
    <col min="7153" max="7153" width="7" style="3" customWidth="1"/>
    <col min="7154" max="7154" width="12.28515625" style="3"/>
    <col min="7155" max="7155" width="18.85546875" style="3" customWidth="1"/>
    <col min="7156" max="7156" width="16.7109375" style="3" customWidth="1"/>
    <col min="7157" max="7157" width="19" style="3" customWidth="1"/>
    <col min="7158" max="7404" width="12.28515625" style="3"/>
    <col min="7405" max="7405" width="6.85546875" style="3" customWidth="1"/>
    <col min="7406" max="7406" width="52.28515625" style="3" customWidth="1"/>
    <col min="7407" max="7407" width="12.85546875" style="3" customWidth="1"/>
    <col min="7408" max="7408" width="11.42578125" style="3" customWidth="1"/>
    <col min="7409" max="7409" width="7" style="3" customWidth="1"/>
    <col min="7410" max="7410" width="12.28515625" style="3"/>
    <col min="7411" max="7411" width="18.85546875" style="3" customWidth="1"/>
    <col min="7412" max="7412" width="16.7109375" style="3" customWidth="1"/>
    <col min="7413" max="7413" width="19" style="3" customWidth="1"/>
    <col min="7414" max="7660" width="12.28515625" style="3"/>
    <col min="7661" max="7661" width="6.85546875" style="3" customWidth="1"/>
    <col min="7662" max="7662" width="52.28515625" style="3" customWidth="1"/>
    <col min="7663" max="7663" width="12.85546875" style="3" customWidth="1"/>
    <col min="7664" max="7664" width="11.42578125" style="3" customWidth="1"/>
    <col min="7665" max="7665" width="7" style="3" customWidth="1"/>
    <col min="7666" max="7666" width="12.28515625" style="3"/>
    <col min="7667" max="7667" width="18.85546875" style="3" customWidth="1"/>
    <col min="7668" max="7668" width="16.7109375" style="3" customWidth="1"/>
    <col min="7669" max="7669" width="19" style="3" customWidth="1"/>
    <col min="7670" max="7916" width="12.28515625" style="3"/>
    <col min="7917" max="7917" width="6.85546875" style="3" customWidth="1"/>
    <col min="7918" max="7918" width="52.28515625" style="3" customWidth="1"/>
    <col min="7919" max="7919" width="12.85546875" style="3" customWidth="1"/>
    <col min="7920" max="7920" width="11.42578125" style="3" customWidth="1"/>
    <col min="7921" max="7921" width="7" style="3" customWidth="1"/>
    <col min="7922" max="7922" width="12.28515625" style="3"/>
    <col min="7923" max="7923" width="18.85546875" style="3" customWidth="1"/>
    <col min="7924" max="7924" width="16.7109375" style="3" customWidth="1"/>
    <col min="7925" max="7925" width="19" style="3" customWidth="1"/>
    <col min="7926" max="8172" width="12.28515625" style="3"/>
    <col min="8173" max="8173" width="6.85546875" style="3" customWidth="1"/>
    <col min="8174" max="8174" width="52.28515625" style="3" customWidth="1"/>
    <col min="8175" max="8175" width="12.85546875" style="3" customWidth="1"/>
    <col min="8176" max="8176" width="11.42578125" style="3" customWidth="1"/>
    <col min="8177" max="8177" width="7" style="3" customWidth="1"/>
    <col min="8178" max="8178" width="12.28515625" style="3"/>
    <col min="8179" max="8179" width="18.85546875" style="3" customWidth="1"/>
    <col min="8180" max="8180" width="16.7109375" style="3" customWidth="1"/>
    <col min="8181" max="8181" width="19" style="3" customWidth="1"/>
    <col min="8182" max="8428" width="12.28515625" style="3"/>
    <col min="8429" max="8429" width="6.85546875" style="3" customWidth="1"/>
    <col min="8430" max="8430" width="52.28515625" style="3" customWidth="1"/>
    <col min="8431" max="8431" width="12.85546875" style="3" customWidth="1"/>
    <col min="8432" max="8432" width="11.42578125" style="3" customWidth="1"/>
    <col min="8433" max="8433" width="7" style="3" customWidth="1"/>
    <col min="8434" max="8434" width="12.28515625" style="3"/>
    <col min="8435" max="8435" width="18.85546875" style="3" customWidth="1"/>
    <col min="8436" max="8436" width="16.7109375" style="3" customWidth="1"/>
    <col min="8437" max="8437" width="19" style="3" customWidth="1"/>
    <col min="8438" max="8684" width="12.28515625" style="3"/>
    <col min="8685" max="8685" width="6.85546875" style="3" customWidth="1"/>
    <col min="8686" max="8686" width="52.28515625" style="3" customWidth="1"/>
    <col min="8687" max="8687" width="12.85546875" style="3" customWidth="1"/>
    <col min="8688" max="8688" width="11.42578125" style="3" customWidth="1"/>
    <col min="8689" max="8689" width="7" style="3" customWidth="1"/>
    <col min="8690" max="8690" width="12.28515625" style="3"/>
    <col min="8691" max="8691" width="18.85546875" style="3" customWidth="1"/>
    <col min="8692" max="8692" width="16.7109375" style="3" customWidth="1"/>
    <col min="8693" max="8693" width="19" style="3" customWidth="1"/>
    <col min="8694" max="8940" width="12.28515625" style="3"/>
    <col min="8941" max="8941" width="6.85546875" style="3" customWidth="1"/>
    <col min="8942" max="8942" width="52.28515625" style="3" customWidth="1"/>
    <col min="8943" max="8943" width="12.85546875" style="3" customWidth="1"/>
    <col min="8944" max="8944" width="11.42578125" style="3" customWidth="1"/>
    <col min="8945" max="8945" width="7" style="3" customWidth="1"/>
    <col min="8946" max="8946" width="12.28515625" style="3"/>
    <col min="8947" max="8947" width="18.85546875" style="3" customWidth="1"/>
    <col min="8948" max="8948" width="16.7109375" style="3" customWidth="1"/>
    <col min="8949" max="8949" width="19" style="3" customWidth="1"/>
    <col min="8950" max="9196" width="12.28515625" style="3"/>
    <col min="9197" max="9197" width="6.85546875" style="3" customWidth="1"/>
    <col min="9198" max="9198" width="52.28515625" style="3" customWidth="1"/>
    <col min="9199" max="9199" width="12.85546875" style="3" customWidth="1"/>
    <col min="9200" max="9200" width="11.42578125" style="3" customWidth="1"/>
    <col min="9201" max="9201" width="7" style="3" customWidth="1"/>
    <col min="9202" max="9202" width="12.28515625" style="3"/>
    <col min="9203" max="9203" width="18.85546875" style="3" customWidth="1"/>
    <col min="9204" max="9204" width="16.7109375" style="3" customWidth="1"/>
    <col min="9205" max="9205" width="19" style="3" customWidth="1"/>
    <col min="9206" max="9452" width="12.28515625" style="3"/>
    <col min="9453" max="9453" width="6.85546875" style="3" customWidth="1"/>
    <col min="9454" max="9454" width="52.28515625" style="3" customWidth="1"/>
    <col min="9455" max="9455" width="12.85546875" style="3" customWidth="1"/>
    <col min="9456" max="9456" width="11.42578125" style="3" customWidth="1"/>
    <col min="9457" max="9457" width="7" style="3" customWidth="1"/>
    <col min="9458" max="9458" width="12.28515625" style="3"/>
    <col min="9459" max="9459" width="18.85546875" style="3" customWidth="1"/>
    <col min="9460" max="9460" width="16.7109375" style="3" customWidth="1"/>
    <col min="9461" max="9461" width="19" style="3" customWidth="1"/>
    <col min="9462" max="9708" width="12.28515625" style="3"/>
    <col min="9709" max="9709" width="6.85546875" style="3" customWidth="1"/>
    <col min="9710" max="9710" width="52.28515625" style="3" customWidth="1"/>
    <col min="9711" max="9711" width="12.85546875" style="3" customWidth="1"/>
    <col min="9712" max="9712" width="11.42578125" style="3" customWidth="1"/>
    <col min="9713" max="9713" width="7" style="3" customWidth="1"/>
    <col min="9714" max="9714" width="12.28515625" style="3"/>
    <col min="9715" max="9715" width="18.85546875" style="3" customWidth="1"/>
    <col min="9716" max="9716" width="16.7109375" style="3" customWidth="1"/>
    <col min="9717" max="9717" width="19" style="3" customWidth="1"/>
    <col min="9718" max="9964" width="12.28515625" style="3"/>
    <col min="9965" max="9965" width="6.85546875" style="3" customWidth="1"/>
    <col min="9966" max="9966" width="52.28515625" style="3" customWidth="1"/>
    <col min="9967" max="9967" width="12.85546875" style="3" customWidth="1"/>
    <col min="9968" max="9968" width="11.42578125" style="3" customWidth="1"/>
    <col min="9969" max="9969" width="7" style="3" customWidth="1"/>
    <col min="9970" max="9970" width="12.28515625" style="3"/>
    <col min="9971" max="9971" width="18.85546875" style="3" customWidth="1"/>
    <col min="9972" max="9972" width="16.7109375" style="3" customWidth="1"/>
    <col min="9973" max="9973" width="19" style="3" customWidth="1"/>
    <col min="9974" max="10220" width="12.28515625" style="3"/>
    <col min="10221" max="10221" width="6.85546875" style="3" customWidth="1"/>
    <col min="10222" max="10222" width="52.28515625" style="3" customWidth="1"/>
    <col min="10223" max="10223" width="12.85546875" style="3" customWidth="1"/>
    <col min="10224" max="10224" width="11.42578125" style="3" customWidth="1"/>
    <col min="10225" max="10225" width="7" style="3" customWidth="1"/>
    <col min="10226" max="10226" width="12.28515625" style="3"/>
    <col min="10227" max="10227" width="18.85546875" style="3" customWidth="1"/>
    <col min="10228" max="10228" width="16.7109375" style="3" customWidth="1"/>
    <col min="10229" max="10229" width="19" style="3" customWidth="1"/>
    <col min="10230" max="10476" width="12.28515625" style="3"/>
    <col min="10477" max="10477" width="6.85546875" style="3" customWidth="1"/>
    <col min="10478" max="10478" width="52.28515625" style="3" customWidth="1"/>
    <col min="10479" max="10479" width="12.85546875" style="3" customWidth="1"/>
    <col min="10480" max="10480" width="11.42578125" style="3" customWidth="1"/>
    <col min="10481" max="10481" width="7" style="3" customWidth="1"/>
    <col min="10482" max="10482" width="12.28515625" style="3"/>
    <col min="10483" max="10483" width="18.85546875" style="3" customWidth="1"/>
    <col min="10484" max="10484" width="16.7109375" style="3" customWidth="1"/>
    <col min="10485" max="10485" width="19" style="3" customWidth="1"/>
    <col min="10486" max="10732" width="12.28515625" style="3"/>
    <col min="10733" max="10733" width="6.85546875" style="3" customWidth="1"/>
    <col min="10734" max="10734" width="52.28515625" style="3" customWidth="1"/>
    <col min="10735" max="10735" width="12.85546875" style="3" customWidth="1"/>
    <col min="10736" max="10736" width="11.42578125" style="3" customWidth="1"/>
    <col min="10737" max="10737" width="7" style="3" customWidth="1"/>
    <col min="10738" max="10738" width="12.28515625" style="3"/>
    <col min="10739" max="10739" width="18.85546875" style="3" customWidth="1"/>
    <col min="10740" max="10740" width="16.7109375" style="3" customWidth="1"/>
    <col min="10741" max="10741" width="19" style="3" customWidth="1"/>
    <col min="10742" max="10988" width="12.28515625" style="3"/>
    <col min="10989" max="10989" width="6.85546875" style="3" customWidth="1"/>
    <col min="10990" max="10990" width="52.28515625" style="3" customWidth="1"/>
    <col min="10991" max="10991" width="12.85546875" style="3" customWidth="1"/>
    <col min="10992" max="10992" width="11.42578125" style="3" customWidth="1"/>
    <col min="10993" max="10993" width="7" style="3" customWidth="1"/>
    <col min="10994" max="10994" width="12.28515625" style="3"/>
    <col min="10995" max="10995" width="18.85546875" style="3" customWidth="1"/>
    <col min="10996" max="10996" width="16.7109375" style="3" customWidth="1"/>
    <col min="10997" max="10997" width="19" style="3" customWidth="1"/>
    <col min="10998" max="11244" width="12.28515625" style="3"/>
    <col min="11245" max="11245" width="6.85546875" style="3" customWidth="1"/>
    <col min="11246" max="11246" width="52.28515625" style="3" customWidth="1"/>
    <col min="11247" max="11247" width="12.85546875" style="3" customWidth="1"/>
    <col min="11248" max="11248" width="11.42578125" style="3" customWidth="1"/>
    <col min="11249" max="11249" width="7" style="3" customWidth="1"/>
    <col min="11250" max="11250" width="12.28515625" style="3"/>
    <col min="11251" max="11251" width="18.85546875" style="3" customWidth="1"/>
    <col min="11252" max="11252" width="16.7109375" style="3" customWidth="1"/>
    <col min="11253" max="11253" width="19" style="3" customWidth="1"/>
    <col min="11254" max="11500" width="12.28515625" style="3"/>
    <col min="11501" max="11501" width="6.85546875" style="3" customWidth="1"/>
    <col min="11502" max="11502" width="52.28515625" style="3" customWidth="1"/>
    <col min="11503" max="11503" width="12.85546875" style="3" customWidth="1"/>
    <col min="11504" max="11504" width="11.42578125" style="3" customWidth="1"/>
    <col min="11505" max="11505" width="7" style="3" customWidth="1"/>
    <col min="11506" max="11506" width="12.28515625" style="3"/>
    <col min="11507" max="11507" width="18.85546875" style="3" customWidth="1"/>
    <col min="11508" max="11508" width="16.7109375" style="3" customWidth="1"/>
    <col min="11509" max="11509" width="19" style="3" customWidth="1"/>
    <col min="11510" max="11756" width="12.28515625" style="3"/>
    <col min="11757" max="11757" width="6.85546875" style="3" customWidth="1"/>
    <col min="11758" max="11758" width="52.28515625" style="3" customWidth="1"/>
    <col min="11759" max="11759" width="12.85546875" style="3" customWidth="1"/>
    <col min="11760" max="11760" width="11.42578125" style="3" customWidth="1"/>
    <col min="11761" max="11761" width="7" style="3" customWidth="1"/>
    <col min="11762" max="11762" width="12.28515625" style="3"/>
    <col min="11763" max="11763" width="18.85546875" style="3" customWidth="1"/>
    <col min="11764" max="11764" width="16.7109375" style="3" customWidth="1"/>
    <col min="11765" max="11765" width="19" style="3" customWidth="1"/>
    <col min="11766" max="12012" width="12.28515625" style="3"/>
    <col min="12013" max="12013" width="6.85546875" style="3" customWidth="1"/>
    <col min="12014" max="12014" width="52.28515625" style="3" customWidth="1"/>
    <col min="12015" max="12015" width="12.85546875" style="3" customWidth="1"/>
    <col min="12016" max="12016" width="11.42578125" style="3" customWidth="1"/>
    <col min="12017" max="12017" width="7" style="3" customWidth="1"/>
    <col min="12018" max="12018" width="12.28515625" style="3"/>
    <col min="12019" max="12019" width="18.85546875" style="3" customWidth="1"/>
    <col min="12020" max="12020" width="16.7109375" style="3" customWidth="1"/>
    <col min="12021" max="12021" width="19" style="3" customWidth="1"/>
    <col min="12022" max="12268" width="12.28515625" style="3"/>
    <col min="12269" max="12269" width="6.85546875" style="3" customWidth="1"/>
    <col min="12270" max="12270" width="52.28515625" style="3" customWidth="1"/>
    <col min="12271" max="12271" width="12.85546875" style="3" customWidth="1"/>
    <col min="12272" max="12272" width="11.42578125" style="3" customWidth="1"/>
    <col min="12273" max="12273" width="7" style="3" customWidth="1"/>
    <col min="12274" max="12274" width="12.28515625" style="3"/>
    <col min="12275" max="12275" width="18.85546875" style="3" customWidth="1"/>
    <col min="12276" max="12276" width="16.7109375" style="3" customWidth="1"/>
    <col min="12277" max="12277" width="19" style="3" customWidth="1"/>
    <col min="12278" max="12524" width="12.28515625" style="3"/>
    <col min="12525" max="12525" width="6.85546875" style="3" customWidth="1"/>
    <col min="12526" max="12526" width="52.28515625" style="3" customWidth="1"/>
    <col min="12527" max="12527" width="12.85546875" style="3" customWidth="1"/>
    <col min="12528" max="12528" width="11.42578125" style="3" customWidth="1"/>
    <col min="12529" max="12529" width="7" style="3" customWidth="1"/>
    <col min="12530" max="12530" width="12.28515625" style="3"/>
    <col min="12531" max="12531" width="18.85546875" style="3" customWidth="1"/>
    <col min="12532" max="12532" width="16.7109375" style="3" customWidth="1"/>
    <col min="12533" max="12533" width="19" style="3" customWidth="1"/>
    <col min="12534" max="12780" width="12.28515625" style="3"/>
    <col min="12781" max="12781" width="6.85546875" style="3" customWidth="1"/>
    <col min="12782" max="12782" width="52.28515625" style="3" customWidth="1"/>
    <col min="12783" max="12783" width="12.85546875" style="3" customWidth="1"/>
    <col min="12784" max="12784" width="11.42578125" style="3" customWidth="1"/>
    <col min="12785" max="12785" width="7" style="3" customWidth="1"/>
    <col min="12786" max="12786" width="12.28515625" style="3"/>
    <col min="12787" max="12787" width="18.85546875" style="3" customWidth="1"/>
    <col min="12788" max="12788" width="16.7109375" style="3" customWidth="1"/>
    <col min="12789" max="12789" width="19" style="3" customWidth="1"/>
    <col min="12790" max="13036" width="12.28515625" style="3"/>
    <col min="13037" max="13037" width="6.85546875" style="3" customWidth="1"/>
    <col min="13038" max="13038" width="52.28515625" style="3" customWidth="1"/>
    <col min="13039" max="13039" width="12.85546875" style="3" customWidth="1"/>
    <col min="13040" max="13040" width="11.42578125" style="3" customWidth="1"/>
    <col min="13041" max="13041" width="7" style="3" customWidth="1"/>
    <col min="13042" max="13042" width="12.28515625" style="3"/>
    <col min="13043" max="13043" width="18.85546875" style="3" customWidth="1"/>
    <col min="13044" max="13044" width="16.7109375" style="3" customWidth="1"/>
    <col min="13045" max="13045" width="19" style="3" customWidth="1"/>
    <col min="13046" max="13292" width="12.28515625" style="3"/>
    <col min="13293" max="13293" width="6.85546875" style="3" customWidth="1"/>
    <col min="13294" max="13294" width="52.28515625" style="3" customWidth="1"/>
    <col min="13295" max="13295" width="12.85546875" style="3" customWidth="1"/>
    <col min="13296" max="13296" width="11.42578125" style="3" customWidth="1"/>
    <col min="13297" max="13297" width="7" style="3" customWidth="1"/>
    <col min="13298" max="13298" width="12.28515625" style="3"/>
    <col min="13299" max="13299" width="18.85546875" style="3" customWidth="1"/>
    <col min="13300" max="13300" width="16.7109375" style="3" customWidth="1"/>
    <col min="13301" max="13301" width="19" style="3" customWidth="1"/>
    <col min="13302" max="13548" width="12.28515625" style="3"/>
    <col min="13549" max="13549" width="6.85546875" style="3" customWidth="1"/>
    <col min="13550" max="13550" width="52.28515625" style="3" customWidth="1"/>
    <col min="13551" max="13551" width="12.85546875" style="3" customWidth="1"/>
    <col min="13552" max="13552" width="11.42578125" style="3" customWidth="1"/>
    <col min="13553" max="13553" width="7" style="3" customWidth="1"/>
    <col min="13554" max="13554" width="12.28515625" style="3"/>
    <col min="13555" max="13555" width="18.85546875" style="3" customWidth="1"/>
    <col min="13556" max="13556" width="16.7109375" style="3" customWidth="1"/>
    <col min="13557" max="13557" width="19" style="3" customWidth="1"/>
    <col min="13558" max="13804" width="12.28515625" style="3"/>
    <col min="13805" max="13805" width="6.85546875" style="3" customWidth="1"/>
    <col min="13806" max="13806" width="52.28515625" style="3" customWidth="1"/>
    <col min="13807" max="13807" width="12.85546875" style="3" customWidth="1"/>
    <col min="13808" max="13808" width="11.42578125" style="3" customWidth="1"/>
    <col min="13809" max="13809" width="7" style="3" customWidth="1"/>
    <col min="13810" max="13810" width="12.28515625" style="3"/>
    <col min="13811" max="13811" width="18.85546875" style="3" customWidth="1"/>
    <col min="13812" max="13812" width="16.7109375" style="3" customWidth="1"/>
    <col min="13813" max="13813" width="19" style="3" customWidth="1"/>
    <col min="13814" max="14060" width="12.28515625" style="3"/>
    <col min="14061" max="14061" width="6.85546875" style="3" customWidth="1"/>
    <col min="14062" max="14062" width="52.28515625" style="3" customWidth="1"/>
    <col min="14063" max="14063" width="12.85546875" style="3" customWidth="1"/>
    <col min="14064" max="14064" width="11.42578125" style="3" customWidth="1"/>
    <col min="14065" max="14065" width="7" style="3" customWidth="1"/>
    <col min="14066" max="14066" width="12.28515625" style="3"/>
    <col min="14067" max="14067" width="18.85546875" style="3" customWidth="1"/>
    <col min="14068" max="14068" width="16.7109375" style="3" customWidth="1"/>
    <col min="14069" max="14069" width="19" style="3" customWidth="1"/>
    <col min="14070" max="14316" width="12.28515625" style="3"/>
    <col min="14317" max="14317" width="6.85546875" style="3" customWidth="1"/>
    <col min="14318" max="14318" width="52.28515625" style="3" customWidth="1"/>
    <col min="14319" max="14319" width="12.85546875" style="3" customWidth="1"/>
    <col min="14320" max="14320" width="11.42578125" style="3" customWidth="1"/>
    <col min="14321" max="14321" width="7" style="3" customWidth="1"/>
    <col min="14322" max="14322" width="12.28515625" style="3"/>
    <col min="14323" max="14323" width="18.85546875" style="3" customWidth="1"/>
    <col min="14324" max="14324" width="16.7109375" style="3" customWidth="1"/>
    <col min="14325" max="14325" width="19" style="3" customWidth="1"/>
    <col min="14326" max="14572" width="12.28515625" style="3"/>
    <col min="14573" max="14573" width="6.85546875" style="3" customWidth="1"/>
    <col min="14574" max="14574" width="52.28515625" style="3" customWidth="1"/>
    <col min="14575" max="14575" width="12.85546875" style="3" customWidth="1"/>
    <col min="14576" max="14576" width="11.42578125" style="3" customWidth="1"/>
    <col min="14577" max="14577" width="7" style="3" customWidth="1"/>
    <col min="14578" max="14578" width="12.28515625" style="3"/>
    <col min="14579" max="14579" width="18.85546875" style="3" customWidth="1"/>
    <col min="14580" max="14580" width="16.7109375" style="3" customWidth="1"/>
    <col min="14581" max="14581" width="19" style="3" customWidth="1"/>
    <col min="14582" max="14828" width="12.28515625" style="3"/>
    <col min="14829" max="14829" width="6.85546875" style="3" customWidth="1"/>
    <col min="14830" max="14830" width="52.28515625" style="3" customWidth="1"/>
    <col min="14831" max="14831" width="12.85546875" style="3" customWidth="1"/>
    <col min="14832" max="14832" width="11.42578125" style="3" customWidth="1"/>
    <col min="14833" max="14833" width="7" style="3" customWidth="1"/>
    <col min="14834" max="14834" width="12.28515625" style="3"/>
    <col min="14835" max="14835" width="18.85546875" style="3" customWidth="1"/>
    <col min="14836" max="14836" width="16.7109375" style="3" customWidth="1"/>
    <col min="14837" max="14837" width="19" style="3" customWidth="1"/>
    <col min="14838" max="15084" width="12.28515625" style="3"/>
    <col min="15085" max="15085" width="6.85546875" style="3" customWidth="1"/>
    <col min="15086" max="15086" width="52.28515625" style="3" customWidth="1"/>
    <col min="15087" max="15087" width="12.85546875" style="3" customWidth="1"/>
    <col min="15088" max="15088" width="11.42578125" style="3" customWidth="1"/>
    <col min="15089" max="15089" width="7" style="3" customWidth="1"/>
    <col min="15090" max="15090" width="12.28515625" style="3"/>
    <col min="15091" max="15091" width="18.85546875" style="3" customWidth="1"/>
    <col min="15092" max="15092" width="16.7109375" style="3" customWidth="1"/>
    <col min="15093" max="15093" width="19" style="3" customWidth="1"/>
    <col min="15094" max="15340" width="12.28515625" style="3"/>
    <col min="15341" max="15341" width="6.85546875" style="3" customWidth="1"/>
    <col min="15342" max="15342" width="52.28515625" style="3" customWidth="1"/>
    <col min="15343" max="15343" width="12.85546875" style="3" customWidth="1"/>
    <col min="15344" max="15344" width="11.42578125" style="3" customWidth="1"/>
    <col min="15345" max="15345" width="7" style="3" customWidth="1"/>
    <col min="15346" max="15346" width="12.28515625" style="3"/>
    <col min="15347" max="15347" width="18.85546875" style="3" customWidth="1"/>
    <col min="15348" max="15348" width="16.7109375" style="3" customWidth="1"/>
    <col min="15349" max="15349" width="19" style="3" customWidth="1"/>
    <col min="15350" max="15596" width="12.28515625" style="3"/>
    <col min="15597" max="15597" width="6.85546875" style="3" customWidth="1"/>
    <col min="15598" max="15598" width="52.28515625" style="3" customWidth="1"/>
    <col min="15599" max="15599" width="12.85546875" style="3" customWidth="1"/>
    <col min="15600" max="15600" width="11.42578125" style="3" customWidth="1"/>
    <col min="15601" max="15601" width="7" style="3" customWidth="1"/>
    <col min="15602" max="15602" width="12.28515625" style="3"/>
    <col min="15603" max="15603" width="18.85546875" style="3" customWidth="1"/>
    <col min="15604" max="15604" width="16.7109375" style="3" customWidth="1"/>
    <col min="15605" max="15605" width="19" style="3" customWidth="1"/>
    <col min="15606" max="15852" width="12.28515625" style="3"/>
    <col min="15853" max="15853" width="6.85546875" style="3" customWidth="1"/>
    <col min="15854" max="15854" width="52.28515625" style="3" customWidth="1"/>
    <col min="15855" max="15855" width="12.85546875" style="3" customWidth="1"/>
    <col min="15856" max="15856" width="11.42578125" style="3" customWidth="1"/>
    <col min="15857" max="15857" width="7" style="3" customWidth="1"/>
    <col min="15858" max="15858" width="12.28515625" style="3"/>
    <col min="15859" max="15859" width="18.85546875" style="3" customWidth="1"/>
    <col min="15860" max="15860" width="16.7109375" style="3" customWidth="1"/>
    <col min="15861" max="15861" width="19" style="3" customWidth="1"/>
    <col min="15862" max="16108" width="12.28515625" style="3"/>
    <col min="16109" max="16109" width="6.85546875" style="3" customWidth="1"/>
    <col min="16110" max="16110" width="52.28515625" style="3" customWidth="1"/>
    <col min="16111" max="16111" width="12.85546875" style="3" customWidth="1"/>
    <col min="16112" max="16112" width="11.42578125" style="3" customWidth="1"/>
    <col min="16113" max="16113" width="7" style="3" customWidth="1"/>
    <col min="16114" max="16114" width="12.28515625" style="3"/>
    <col min="16115" max="16115" width="18.85546875" style="3" customWidth="1"/>
    <col min="16116" max="16116" width="16.7109375" style="3" customWidth="1"/>
    <col min="16117" max="16117" width="19" style="3" customWidth="1"/>
    <col min="16118" max="16384" width="12.28515625" style="3"/>
  </cols>
  <sheetData>
    <row r="1" spans="2:9" ht="18.75">
      <c r="B1" s="237" t="s">
        <v>701</v>
      </c>
    </row>
    <row r="2" spans="2:9" ht="18.75">
      <c r="B2" s="214"/>
      <c r="C2" s="237" t="s">
        <v>708</v>
      </c>
    </row>
    <row r="3" spans="2:9" ht="18.75">
      <c r="B3" s="214"/>
    </row>
    <row r="4" spans="2:9" ht="15">
      <c r="B4" s="36"/>
      <c r="C4" s="59" t="s">
        <v>616</v>
      </c>
      <c r="F4" s="60" t="s">
        <v>617</v>
      </c>
    </row>
    <row r="5" spans="2:9" ht="15">
      <c r="C5" s="59" t="s">
        <v>618</v>
      </c>
      <c r="D5" s="2"/>
      <c r="F5" s="59" t="s">
        <v>596</v>
      </c>
    </row>
    <row r="7" spans="2:9">
      <c r="B7" s="69" t="s">
        <v>0</v>
      </c>
      <c r="C7" s="69" t="s">
        <v>1</v>
      </c>
      <c r="D7" s="69" t="s">
        <v>615</v>
      </c>
      <c r="E7" s="69" t="s">
        <v>2</v>
      </c>
      <c r="F7" s="69" t="s">
        <v>3</v>
      </c>
      <c r="G7" s="87" t="s">
        <v>4</v>
      </c>
      <c r="H7" s="70" t="s">
        <v>5</v>
      </c>
      <c r="I7" s="70" t="s">
        <v>6</v>
      </c>
    </row>
    <row r="8" spans="2:9">
      <c r="B8" s="57"/>
      <c r="C8" s="36"/>
      <c r="D8" s="36"/>
      <c r="E8" s="49"/>
      <c r="F8" s="36"/>
      <c r="G8" s="88"/>
      <c r="H8" s="50"/>
      <c r="I8" s="152"/>
    </row>
    <row r="9" spans="2:9">
      <c r="B9" s="71" t="s">
        <v>7</v>
      </c>
      <c r="C9" s="72" t="s">
        <v>8</v>
      </c>
      <c r="D9" s="73"/>
      <c r="E9" s="73"/>
      <c r="F9" s="73"/>
      <c r="G9" s="89"/>
      <c r="H9" s="154"/>
      <c r="I9" s="74"/>
    </row>
    <row r="10" spans="2:9">
      <c r="B10" s="10" t="s">
        <v>9</v>
      </c>
      <c r="C10" s="11" t="s">
        <v>10</v>
      </c>
      <c r="D10" s="12"/>
      <c r="E10" s="13"/>
      <c r="F10" s="12"/>
      <c r="G10" s="90"/>
      <c r="H10" s="15"/>
      <c r="I10" s="15"/>
    </row>
    <row r="11" spans="2:9">
      <c r="B11" s="16"/>
      <c r="C11" s="3" t="s">
        <v>11</v>
      </c>
      <c r="D11" s="17"/>
      <c r="E11" s="4" t="s">
        <v>623</v>
      </c>
      <c r="F11" s="17"/>
      <c r="G11" s="91"/>
      <c r="H11" s="244">
        <f>+G11*D11*F11</f>
        <v>0</v>
      </c>
      <c r="I11" s="245"/>
    </row>
    <row r="12" spans="2:9">
      <c r="B12" s="16"/>
      <c r="C12" s="3" t="s">
        <v>12</v>
      </c>
      <c r="D12" s="17"/>
      <c r="E12" s="4" t="s">
        <v>623</v>
      </c>
      <c r="F12" s="17"/>
      <c r="G12" s="91"/>
      <c r="H12" s="244">
        <f t="shared" ref="H12:H23" si="0">+G12*D12*F12</f>
        <v>0</v>
      </c>
      <c r="I12" s="245"/>
    </row>
    <row r="13" spans="2:9">
      <c r="B13" s="16"/>
      <c r="C13" s="3" t="s">
        <v>13</v>
      </c>
      <c r="D13" s="17"/>
      <c r="E13" s="4" t="s">
        <v>623</v>
      </c>
      <c r="F13" s="17"/>
      <c r="G13" s="91"/>
      <c r="H13" s="244">
        <f t="shared" si="0"/>
        <v>0</v>
      </c>
      <c r="I13" s="245"/>
    </row>
    <row r="14" spans="2:9">
      <c r="B14" s="16"/>
      <c r="C14" s="3" t="s">
        <v>14</v>
      </c>
      <c r="D14" s="17"/>
      <c r="E14" s="4" t="s">
        <v>623</v>
      </c>
      <c r="F14" s="17"/>
      <c r="G14" s="91"/>
      <c r="H14" s="244">
        <f t="shared" si="0"/>
        <v>0</v>
      </c>
      <c r="I14" s="245"/>
    </row>
    <row r="15" spans="2:9">
      <c r="B15" s="16"/>
      <c r="C15" s="3" t="s">
        <v>15</v>
      </c>
      <c r="D15" s="17"/>
      <c r="E15" s="4" t="s">
        <v>361</v>
      </c>
      <c r="F15" s="17"/>
      <c r="G15" s="91"/>
      <c r="H15" s="244">
        <f t="shared" si="0"/>
        <v>0</v>
      </c>
      <c r="I15" s="245"/>
    </row>
    <row r="16" spans="2:9">
      <c r="B16" s="16"/>
      <c r="C16" s="3" t="s">
        <v>16</v>
      </c>
      <c r="D16" s="17"/>
      <c r="E16" s="4" t="s">
        <v>361</v>
      </c>
      <c r="F16" s="17"/>
      <c r="G16" s="91"/>
      <c r="H16" s="244">
        <f t="shared" si="0"/>
        <v>0</v>
      </c>
      <c r="I16" s="245"/>
    </row>
    <row r="17" spans="2:9">
      <c r="B17" s="16"/>
      <c r="C17" s="3" t="s">
        <v>17</v>
      </c>
      <c r="D17" s="17"/>
      <c r="E17" s="4" t="s">
        <v>361</v>
      </c>
      <c r="F17" s="17"/>
      <c r="G17" s="91"/>
      <c r="H17" s="244">
        <f t="shared" si="0"/>
        <v>0</v>
      </c>
      <c r="I17" s="245"/>
    </row>
    <row r="18" spans="2:9">
      <c r="B18" s="16"/>
      <c r="C18" s="3" t="s">
        <v>18</v>
      </c>
      <c r="D18" s="17"/>
      <c r="E18" s="4" t="s">
        <v>333</v>
      </c>
      <c r="F18" s="17"/>
      <c r="G18" s="91"/>
      <c r="H18" s="244">
        <f t="shared" si="0"/>
        <v>0</v>
      </c>
      <c r="I18" s="245"/>
    </row>
    <row r="19" spans="2:9">
      <c r="B19" s="16"/>
      <c r="C19" s="3" t="s">
        <v>19</v>
      </c>
      <c r="D19" s="17"/>
      <c r="E19" s="4" t="s">
        <v>333</v>
      </c>
      <c r="F19" s="17"/>
      <c r="G19" s="91"/>
      <c r="H19" s="244">
        <f t="shared" si="0"/>
        <v>0</v>
      </c>
      <c r="I19" s="245"/>
    </row>
    <row r="20" spans="2:9">
      <c r="B20" s="16"/>
      <c r="C20" s="3" t="s">
        <v>20</v>
      </c>
      <c r="D20" s="17"/>
      <c r="E20" s="4" t="s">
        <v>352</v>
      </c>
      <c r="F20" s="17"/>
      <c r="G20" s="91"/>
      <c r="H20" s="244">
        <f t="shared" si="0"/>
        <v>0</v>
      </c>
      <c r="I20" s="245"/>
    </row>
    <row r="21" spans="2:9">
      <c r="B21" s="16"/>
      <c r="C21" s="3" t="s">
        <v>21</v>
      </c>
      <c r="D21" s="17"/>
      <c r="E21" s="4" t="s">
        <v>361</v>
      </c>
      <c r="F21" s="17"/>
      <c r="G21" s="91"/>
      <c r="H21" s="244">
        <f t="shared" si="0"/>
        <v>0</v>
      </c>
      <c r="I21" s="245"/>
    </row>
    <row r="22" spans="2:9">
      <c r="B22" s="16"/>
      <c r="C22" s="3" t="s">
        <v>22</v>
      </c>
      <c r="D22" s="17"/>
      <c r="E22" s="4" t="s">
        <v>361</v>
      </c>
      <c r="F22" s="17"/>
      <c r="G22" s="91"/>
      <c r="H22" s="244">
        <f t="shared" si="0"/>
        <v>0</v>
      </c>
      <c r="I22" s="245"/>
    </row>
    <row r="23" spans="2:9">
      <c r="B23" s="16"/>
      <c r="C23" s="3" t="s">
        <v>23</v>
      </c>
      <c r="D23" s="17"/>
      <c r="E23" s="4" t="s">
        <v>361</v>
      </c>
      <c r="F23" s="17"/>
      <c r="G23" s="92"/>
      <c r="H23" s="244">
        <f t="shared" si="0"/>
        <v>0</v>
      </c>
      <c r="I23" s="245"/>
    </row>
    <row r="24" spans="2:9">
      <c r="B24" s="16"/>
      <c r="D24" s="17"/>
      <c r="F24" s="17"/>
      <c r="G24" s="92"/>
      <c r="H24" s="244"/>
      <c r="I24" s="244"/>
    </row>
    <row r="25" spans="2:9">
      <c r="B25" s="20"/>
      <c r="C25" s="28" t="s">
        <v>24</v>
      </c>
      <c r="D25" s="21"/>
      <c r="E25" s="22"/>
      <c r="F25" s="21"/>
      <c r="G25" s="93"/>
      <c r="H25" s="246">
        <f>SUM(H10:H24)</f>
        <v>0</v>
      </c>
      <c r="I25" s="246">
        <f>SUM(H25)</f>
        <v>0</v>
      </c>
    </row>
    <row r="26" spans="2:9">
      <c r="B26" s="55" t="s">
        <v>25</v>
      </c>
      <c r="C26" s="54" t="s">
        <v>26</v>
      </c>
      <c r="D26" s="13"/>
      <c r="E26" s="12"/>
      <c r="F26" s="13"/>
      <c r="G26" s="94"/>
      <c r="H26" s="247"/>
      <c r="I26" s="245"/>
    </row>
    <row r="27" spans="2:9">
      <c r="B27" s="6"/>
      <c r="C27" s="37" t="s">
        <v>27</v>
      </c>
      <c r="D27" s="4"/>
      <c r="E27" s="17" t="s">
        <v>623</v>
      </c>
      <c r="F27" s="4"/>
      <c r="G27" s="58"/>
      <c r="H27" s="244">
        <f>+G27*D27*F27</f>
        <v>0</v>
      </c>
      <c r="I27" s="245"/>
    </row>
    <row r="28" spans="2:9">
      <c r="B28" s="6"/>
      <c r="C28" s="37" t="s">
        <v>28</v>
      </c>
      <c r="D28" s="4"/>
      <c r="E28" s="17" t="s">
        <v>623</v>
      </c>
      <c r="F28" s="4"/>
      <c r="G28" s="58"/>
      <c r="H28" s="244">
        <f t="shared" ref="H28:H30" si="1">+G28*D28*F28</f>
        <v>0</v>
      </c>
      <c r="I28" s="245"/>
    </row>
    <row r="29" spans="2:9">
      <c r="B29" s="6"/>
      <c r="C29" s="37" t="s">
        <v>29</v>
      </c>
      <c r="D29" s="4"/>
      <c r="E29" s="17" t="s">
        <v>361</v>
      </c>
      <c r="F29" s="4"/>
      <c r="G29" s="58"/>
      <c r="H29" s="244">
        <f t="shared" si="1"/>
        <v>0</v>
      </c>
      <c r="I29" s="245"/>
    </row>
    <row r="30" spans="2:9">
      <c r="B30" s="6"/>
      <c r="C30" s="37" t="s">
        <v>30</v>
      </c>
      <c r="D30" s="4"/>
      <c r="E30" s="17" t="s">
        <v>361</v>
      </c>
      <c r="F30" s="4"/>
      <c r="G30" s="58"/>
      <c r="H30" s="244">
        <f t="shared" si="1"/>
        <v>0</v>
      </c>
      <c r="I30" s="245"/>
    </row>
    <row r="31" spans="2:9">
      <c r="B31" s="6"/>
      <c r="C31" s="37"/>
      <c r="D31" s="4"/>
      <c r="E31" s="17"/>
      <c r="F31" s="4"/>
      <c r="G31" s="95"/>
      <c r="H31" s="244"/>
      <c r="I31" s="245"/>
    </row>
    <row r="32" spans="2:9">
      <c r="B32" s="24"/>
      <c r="C32" s="62" t="s">
        <v>32</v>
      </c>
      <c r="D32" s="22"/>
      <c r="E32" s="21"/>
      <c r="F32" s="22"/>
      <c r="G32" s="96"/>
      <c r="H32" s="248">
        <f>SUM(H26:H31)</f>
        <v>0</v>
      </c>
      <c r="I32" s="246">
        <f>SUM(H32)</f>
        <v>0</v>
      </c>
    </row>
    <row r="33" spans="2:9">
      <c r="B33" s="75" t="s">
        <v>33</v>
      </c>
      <c r="C33" s="76" t="s">
        <v>34</v>
      </c>
      <c r="D33" s="77"/>
      <c r="E33" s="77"/>
      <c r="F33" s="77"/>
      <c r="G33" s="97"/>
      <c r="H33" s="249">
        <f>SUM(H25,H32)</f>
        <v>0</v>
      </c>
      <c r="I33" s="250"/>
    </row>
    <row r="34" spans="2:9">
      <c r="B34" s="6"/>
      <c r="D34" s="4"/>
      <c r="F34" s="4"/>
      <c r="H34" s="251"/>
      <c r="I34" s="247"/>
    </row>
    <row r="35" spans="2:9">
      <c r="B35" s="78" t="s">
        <v>35</v>
      </c>
      <c r="C35" s="72" t="s">
        <v>36</v>
      </c>
      <c r="D35" s="79"/>
      <c r="E35" s="79"/>
      <c r="F35" s="79"/>
      <c r="G35" s="98"/>
      <c r="H35" s="252"/>
      <c r="I35" s="248"/>
    </row>
    <row r="36" spans="2:9">
      <c r="B36" s="61" t="s">
        <v>37</v>
      </c>
      <c r="C36" s="61" t="s">
        <v>38</v>
      </c>
      <c r="D36" s="4"/>
      <c r="E36" s="12"/>
      <c r="F36" s="4"/>
      <c r="G36" s="90"/>
      <c r="H36" s="253"/>
      <c r="I36" s="253"/>
    </row>
    <row r="37" spans="2:9">
      <c r="B37" s="16"/>
      <c r="C37" s="16" t="s">
        <v>39</v>
      </c>
      <c r="D37" s="4"/>
      <c r="E37" s="17"/>
      <c r="F37" s="4"/>
      <c r="G37" s="91"/>
      <c r="H37" s="244">
        <f>+G37*D37*F37</f>
        <v>0</v>
      </c>
      <c r="I37" s="245"/>
    </row>
    <row r="38" spans="2:9">
      <c r="B38" s="16"/>
      <c r="C38" s="16" t="s">
        <v>40</v>
      </c>
      <c r="D38" s="4"/>
      <c r="E38" s="17" t="s">
        <v>619</v>
      </c>
      <c r="F38" s="4"/>
      <c r="G38" s="91"/>
      <c r="H38" s="244">
        <f t="shared" ref="H38:H42" si="2">+G38*D38*F38</f>
        <v>0</v>
      </c>
      <c r="I38" s="245"/>
    </row>
    <row r="39" spans="2:9">
      <c r="B39" s="16"/>
      <c r="C39" s="16" t="s">
        <v>41</v>
      </c>
      <c r="D39" s="4"/>
      <c r="E39" s="17" t="s">
        <v>619</v>
      </c>
      <c r="F39" s="4"/>
      <c r="G39" s="91"/>
      <c r="H39" s="244">
        <f t="shared" si="2"/>
        <v>0</v>
      </c>
      <c r="I39" s="245"/>
    </row>
    <row r="40" spans="2:9">
      <c r="B40" s="16"/>
      <c r="C40" s="16" t="s">
        <v>42</v>
      </c>
      <c r="D40" s="4"/>
      <c r="E40" s="17" t="s">
        <v>619</v>
      </c>
      <c r="F40" s="4"/>
      <c r="G40" s="91"/>
      <c r="H40" s="244">
        <f t="shared" si="2"/>
        <v>0</v>
      </c>
      <c r="I40" s="245"/>
    </row>
    <row r="41" spans="2:9">
      <c r="B41" s="16"/>
      <c r="C41" s="16" t="s">
        <v>20</v>
      </c>
      <c r="D41" s="4"/>
      <c r="E41" s="17" t="s">
        <v>352</v>
      </c>
      <c r="F41" s="4"/>
      <c r="G41" s="91"/>
      <c r="H41" s="244">
        <f t="shared" si="2"/>
        <v>0</v>
      </c>
      <c r="I41" s="245"/>
    </row>
    <row r="42" spans="2:9">
      <c r="B42" s="16"/>
      <c r="C42" s="16" t="s">
        <v>43</v>
      </c>
      <c r="D42" s="4"/>
      <c r="E42" s="17" t="s">
        <v>333</v>
      </c>
      <c r="F42" s="4"/>
      <c r="G42" s="91"/>
      <c r="H42" s="244">
        <f t="shared" si="2"/>
        <v>0</v>
      </c>
      <c r="I42" s="245"/>
    </row>
    <row r="43" spans="2:9">
      <c r="B43" s="16"/>
      <c r="C43" s="16" t="s">
        <v>19</v>
      </c>
      <c r="D43" s="4"/>
      <c r="E43" s="17" t="s">
        <v>361</v>
      </c>
      <c r="F43" s="4"/>
      <c r="G43" s="92"/>
      <c r="H43" s="244">
        <f t="shared" ref="H43" si="3">+G43*D43*F43</f>
        <v>0</v>
      </c>
      <c r="I43" s="245"/>
    </row>
    <row r="44" spans="2:9">
      <c r="B44" s="16"/>
      <c r="C44" s="16"/>
      <c r="D44" s="4"/>
      <c r="E44" s="17"/>
      <c r="F44" s="4"/>
      <c r="G44" s="92"/>
      <c r="H44" s="244"/>
      <c r="I44" s="245"/>
    </row>
    <row r="45" spans="2:9">
      <c r="B45" s="40"/>
      <c r="C45" s="62" t="s">
        <v>45</v>
      </c>
      <c r="D45" s="22"/>
      <c r="E45" s="21"/>
      <c r="F45" s="22"/>
      <c r="G45" s="93"/>
      <c r="H45" s="246">
        <f>SUM(H36:H44)</f>
        <v>0</v>
      </c>
      <c r="I45" s="246">
        <f>SUM(H45)</f>
        <v>0</v>
      </c>
    </row>
    <row r="46" spans="2:9">
      <c r="B46" s="61" t="s">
        <v>46</v>
      </c>
      <c r="C46" s="54" t="s">
        <v>47</v>
      </c>
      <c r="D46" s="4"/>
      <c r="E46" s="12"/>
      <c r="F46" s="12"/>
      <c r="H46" s="253"/>
      <c r="I46" s="253"/>
    </row>
    <row r="47" spans="2:9">
      <c r="B47" s="16"/>
      <c r="C47" s="16" t="s">
        <v>48</v>
      </c>
      <c r="D47" s="4"/>
      <c r="E47" s="17"/>
      <c r="F47" s="17"/>
      <c r="H47" s="244">
        <f>+G47*D47*F47</f>
        <v>0</v>
      </c>
      <c r="I47" s="245"/>
    </row>
    <row r="48" spans="2:9">
      <c r="B48" s="16"/>
      <c r="C48" s="16" t="s">
        <v>40</v>
      </c>
      <c r="D48" s="4"/>
      <c r="E48" s="17" t="s">
        <v>619</v>
      </c>
      <c r="F48" s="17"/>
      <c r="H48" s="244">
        <f t="shared" ref="H48:H52" si="4">+G48*D48*F48</f>
        <v>0</v>
      </c>
      <c r="I48" s="245"/>
    </row>
    <row r="49" spans="2:9">
      <c r="B49" s="16"/>
      <c r="C49" s="16" t="s">
        <v>41</v>
      </c>
      <c r="D49" s="4"/>
      <c r="E49" s="17" t="s">
        <v>619</v>
      </c>
      <c r="F49" s="17"/>
      <c r="H49" s="244">
        <f t="shared" si="4"/>
        <v>0</v>
      </c>
      <c r="I49" s="245"/>
    </row>
    <row r="50" spans="2:9">
      <c r="B50" s="16"/>
      <c r="C50" s="16" t="s">
        <v>42</v>
      </c>
      <c r="D50" s="4"/>
      <c r="E50" s="17" t="s">
        <v>619</v>
      </c>
      <c r="F50" s="17"/>
      <c r="H50" s="244">
        <f t="shared" si="4"/>
        <v>0</v>
      </c>
      <c r="I50" s="245"/>
    </row>
    <row r="51" spans="2:9">
      <c r="B51" s="16"/>
      <c r="C51" s="16" t="s">
        <v>20</v>
      </c>
      <c r="D51" s="4"/>
      <c r="E51" s="17" t="s">
        <v>352</v>
      </c>
      <c r="F51" s="17"/>
      <c r="H51" s="244">
        <f t="shared" si="4"/>
        <v>0</v>
      </c>
      <c r="I51" s="245"/>
    </row>
    <row r="52" spans="2:9">
      <c r="B52" s="16"/>
      <c r="C52" s="16" t="s">
        <v>43</v>
      </c>
      <c r="D52" s="4"/>
      <c r="E52" s="17" t="s">
        <v>333</v>
      </c>
      <c r="F52" s="17"/>
      <c r="H52" s="244">
        <f t="shared" si="4"/>
        <v>0</v>
      </c>
      <c r="I52" s="245"/>
    </row>
    <row r="53" spans="2:9">
      <c r="B53" s="16"/>
      <c r="C53" s="16" t="s">
        <v>19</v>
      </c>
      <c r="D53" s="4"/>
      <c r="E53" s="17" t="s">
        <v>361</v>
      </c>
      <c r="F53" s="17"/>
      <c r="G53" s="99"/>
      <c r="H53" s="244">
        <f t="shared" ref="H53" si="5">+G53*D53*F53</f>
        <v>0</v>
      </c>
      <c r="I53" s="245"/>
    </row>
    <row r="54" spans="2:9">
      <c r="B54" s="16"/>
      <c r="C54" s="16"/>
      <c r="D54" s="4"/>
      <c r="E54" s="17"/>
      <c r="F54" s="17"/>
      <c r="G54" s="99"/>
      <c r="H54" s="244"/>
      <c r="I54" s="245"/>
    </row>
    <row r="55" spans="2:9">
      <c r="B55" s="61"/>
      <c r="C55" s="62" t="s">
        <v>49</v>
      </c>
      <c r="D55" s="4"/>
      <c r="E55" s="21"/>
      <c r="F55" s="21"/>
      <c r="H55" s="246">
        <f>SUM(H46:H54)</f>
        <v>0</v>
      </c>
      <c r="I55" s="246">
        <f>SUM(H55)</f>
        <v>0</v>
      </c>
    </row>
    <row r="56" spans="2:9">
      <c r="B56" s="71" t="s">
        <v>35</v>
      </c>
      <c r="C56" s="72" t="s">
        <v>50</v>
      </c>
      <c r="D56" s="73"/>
      <c r="E56" s="73"/>
      <c r="F56" s="73"/>
      <c r="G56" s="89"/>
      <c r="H56" s="249">
        <f>SUM(H45,H55)</f>
        <v>0</v>
      </c>
      <c r="I56" s="250"/>
    </row>
    <row r="57" spans="2:9">
      <c r="B57" s="6"/>
      <c r="D57" s="4"/>
      <c r="F57" s="4"/>
      <c r="H57" s="251"/>
      <c r="I57" s="247"/>
    </row>
    <row r="58" spans="2:9">
      <c r="B58" s="78" t="s">
        <v>51</v>
      </c>
      <c r="C58" s="72" t="s">
        <v>54</v>
      </c>
      <c r="D58" s="79"/>
      <c r="E58" s="79"/>
      <c r="F58" s="79"/>
      <c r="G58" s="98"/>
      <c r="H58" s="252"/>
      <c r="I58" s="248"/>
    </row>
    <row r="59" spans="2:9">
      <c r="B59" s="61" t="s">
        <v>53</v>
      </c>
      <c r="C59" s="61" t="s">
        <v>52</v>
      </c>
      <c r="D59" s="4"/>
      <c r="E59" s="12"/>
      <c r="F59" s="4"/>
      <c r="G59" s="90"/>
      <c r="H59" s="253"/>
      <c r="I59" s="253"/>
    </row>
    <row r="60" spans="2:9">
      <c r="B60" s="16"/>
      <c r="C60" s="16" t="s">
        <v>55</v>
      </c>
      <c r="D60" s="4"/>
      <c r="E60" s="17"/>
      <c r="F60" s="4"/>
      <c r="G60" s="91"/>
      <c r="H60" s="244"/>
      <c r="I60" s="245"/>
    </row>
    <row r="61" spans="2:9">
      <c r="B61" s="16"/>
      <c r="C61" s="38" t="s">
        <v>56</v>
      </c>
      <c r="D61" s="4"/>
      <c r="E61" s="17" t="s">
        <v>333</v>
      </c>
      <c r="F61" s="4"/>
      <c r="G61" s="91"/>
      <c r="H61" s="244">
        <f t="shared" ref="H61:H68" si="6">+G61*D61*F61</f>
        <v>0</v>
      </c>
      <c r="I61" s="245"/>
    </row>
    <row r="62" spans="2:9">
      <c r="B62" s="16"/>
      <c r="C62" s="38" t="s">
        <v>57</v>
      </c>
      <c r="D62" s="4"/>
      <c r="E62" s="17" t="s">
        <v>333</v>
      </c>
      <c r="F62" s="4"/>
      <c r="G62" s="91"/>
      <c r="H62" s="244">
        <f t="shared" si="6"/>
        <v>0</v>
      </c>
      <c r="I62" s="245"/>
    </row>
    <row r="63" spans="2:9">
      <c r="B63" s="16"/>
      <c r="C63" s="16" t="s">
        <v>55</v>
      </c>
      <c r="D63" s="4"/>
      <c r="E63" s="17"/>
      <c r="F63" s="4"/>
      <c r="G63" s="91"/>
      <c r="H63" s="244"/>
      <c r="I63" s="245"/>
    </row>
    <row r="64" spans="2:9">
      <c r="B64" s="16"/>
      <c r="C64" s="38" t="s">
        <v>56</v>
      </c>
      <c r="D64" s="4"/>
      <c r="E64" s="17" t="s">
        <v>333</v>
      </c>
      <c r="F64" s="4"/>
      <c r="G64" s="91"/>
      <c r="H64" s="244">
        <f t="shared" si="6"/>
        <v>0</v>
      </c>
      <c r="I64" s="245"/>
    </row>
    <row r="65" spans="2:9">
      <c r="B65" s="16"/>
      <c r="C65" s="38" t="s">
        <v>57</v>
      </c>
      <c r="D65" s="4"/>
      <c r="E65" s="17" t="s">
        <v>333</v>
      </c>
      <c r="F65" s="4"/>
      <c r="G65" s="91"/>
      <c r="H65" s="244">
        <f t="shared" si="6"/>
        <v>0</v>
      </c>
      <c r="I65" s="245"/>
    </row>
    <row r="66" spans="2:9">
      <c r="B66" s="16"/>
      <c r="C66" s="16" t="s">
        <v>55</v>
      </c>
      <c r="D66" s="4"/>
      <c r="E66" s="17"/>
      <c r="F66" s="4"/>
      <c r="G66" s="91"/>
      <c r="H66" s="244"/>
      <c r="I66" s="245"/>
    </row>
    <row r="67" spans="2:9">
      <c r="B67" s="16"/>
      <c r="C67" s="38" t="s">
        <v>56</v>
      </c>
      <c r="D67" s="4"/>
      <c r="E67" s="17" t="s">
        <v>333</v>
      </c>
      <c r="F67" s="4"/>
      <c r="G67" s="91"/>
      <c r="H67" s="244">
        <f t="shared" si="6"/>
        <v>0</v>
      </c>
      <c r="I67" s="245"/>
    </row>
    <row r="68" spans="2:9">
      <c r="B68" s="16"/>
      <c r="C68" s="38" t="s">
        <v>57</v>
      </c>
      <c r="D68" s="4"/>
      <c r="E68" s="17" t="s">
        <v>333</v>
      </c>
      <c r="F68" s="4"/>
      <c r="G68" s="91"/>
      <c r="H68" s="244">
        <f t="shared" si="6"/>
        <v>0</v>
      </c>
      <c r="I68" s="245"/>
    </row>
    <row r="69" spans="2:9">
      <c r="B69" s="16"/>
      <c r="C69" s="38"/>
      <c r="D69" s="4"/>
      <c r="E69" s="17"/>
      <c r="F69" s="4"/>
      <c r="G69" s="91"/>
      <c r="H69" s="18"/>
      <c r="I69" s="19"/>
    </row>
    <row r="70" spans="2:9">
      <c r="B70" s="16"/>
      <c r="C70" s="38" t="s">
        <v>58</v>
      </c>
      <c r="D70" s="4"/>
      <c r="E70" s="17"/>
      <c r="F70" s="4"/>
      <c r="G70" s="91"/>
      <c r="H70" s="254">
        <f>SUM(H59:H69)</f>
        <v>0</v>
      </c>
      <c r="I70" s="118">
        <f>SUM(H70)</f>
        <v>0</v>
      </c>
    </row>
    <row r="71" spans="2:9">
      <c r="B71" s="71" t="s">
        <v>51</v>
      </c>
      <c r="C71" s="72" t="s">
        <v>59</v>
      </c>
      <c r="D71" s="73"/>
      <c r="E71" s="73"/>
      <c r="F71" s="73"/>
      <c r="G71" s="89"/>
      <c r="H71" s="249">
        <f>SUM(H70)</f>
        <v>0</v>
      </c>
      <c r="I71" s="150"/>
    </row>
    <row r="72" spans="2:9" ht="13.5" thickBot="1">
      <c r="B72" s="6"/>
      <c r="C72" s="30"/>
      <c r="D72" s="4"/>
      <c r="F72" s="4"/>
      <c r="H72" s="251"/>
      <c r="I72" s="23"/>
    </row>
    <row r="73" spans="2:9" ht="13.5" thickBot="1">
      <c r="B73" s="153" t="s">
        <v>60</v>
      </c>
      <c r="C73" s="45"/>
      <c r="D73" s="45"/>
      <c r="E73" s="46"/>
      <c r="F73" s="45"/>
      <c r="G73" s="100"/>
      <c r="H73" s="255">
        <f>+H33+H56+H71</f>
        <v>0</v>
      </c>
      <c r="I73" s="47"/>
    </row>
    <row r="74" spans="2:9">
      <c r="B74" s="6"/>
      <c r="C74" s="30"/>
      <c r="D74" s="4"/>
      <c r="F74" s="4"/>
      <c r="I74" s="23"/>
    </row>
    <row r="75" spans="2:9">
      <c r="B75" s="78" t="s">
        <v>61</v>
      </c>
      <c r="C75" s="72" t="s">
        <v>62</v>
      </c>
      <c r="D75" s="79"/>
      <c r="E75" s="79"/>
      <c r="F75" s="79"/>
      <c r="G75" s="98"/>
      <c r="H75" s="81"/>
      <c r="I75" s="25"/>
    </row>
    <row r="76" spans="2:9">
      <c r="B76" s="61" t="s">
        <v>63</v>
      </c>
      <c r="C76" s="61" t="s">
        <v>64</v>
      </c>
      <c r="D76" s="4"/>
      <c r="E76" s="17"/>
      <c r="F76" s="17"/>
      <c r="H76" s="19"/>
      <c r="I76" s="19"/>
    </row>
    <row r="77" spans="2:9">
      <c r="B77" s="16"/>
      <c r="C77" s="16" t="s">
        <v>55</v>
      </c>
      <c r="D77" s="4"/>
      <c r="E77" s="17"/>
      <c r="F77" s="17"/>
      <c r="H77" s="18"/>
      <c r="I77" s="19"/>
    </row>
    <row r="78" spans="2:9">
      <c r="B78" s="16"/>
      <c r="C78" s="38" t="s">
        <v>56</v>
      </c>
      <c r="D78" s="4"/>
      <c r="E78" s="17" t="s">
        <v>333</v>
      </c>
      <c r="F78" s="17"/>
      <c r="H78" s="244">
        <f t="shared" ref="H78:H85" si="7">+G78*D78*F78</f>
        <v>0</v>
      </c>
      <c r="I78" s="19"/>
    </row>
    <row r="79" spans="2:9">
      <c r="B79" s="16"/>
      <c r="C79" s="38" t="s">
        <v>57</v>
      </c>
      <c r="D79" s="4"/>
      <c r="E79" s="17" t="s">
        <v>333</v>
      </c>
      <c r="F79" s="17"/>
      <c r="H79" s="244">
        <f t="shared" si="7"/>
        <v>0</v>
      </c>
      <c r="I79" s="19"/>
    </row>
    <row r="80" spans="2:9">
      <c r="B80" s="16"/>
      <c r="C80" s="16" t="s">
        <v>55</v>
      </c>
      <c r="D80" s="4"/>
      <c r="E80" s="17"/>
      <c r="F80" s="17"/>
      <c r="H80" s="244"/>
      <c r="I80" s="19"/>
    </row>
    <row r="81" spans="2:9">
      <c r="B81" s="16"/>
      <c r="C81" s="38" t="s">
        <v>56</v>
      </c>
      <c r="D81" s="4"/>
      <c r="E81" s="17" t="s">
        <v>333</v>
      </c>
      <c r="F81" s="17"/>
      <c r="H81" s="244">
        <f t="shared" si="7"/>
        <v>0</v>
      </c>
      <c r="I81" s="19"/>
    </row>
    <row r="82" spans="2:9">
      <c r="B82" s="16"/>
      <c r="C82" s="38" t="s">
        <v>57</v>
      </c>
      <c r="D82" s="4"/>
      <c r="E82" s="17" t="s">
        <v>333</v>
      </c>
      <c r="F82" s="17"/>
      <c r="H82" s="244">
        <f t="shared" si="7"/>
        <v>0</v>
      </c>
      <c r="I82" s="19"/>
    </row>
    <row r="83" spans="2:9">
      <c r="B83" s="16"/>
      <c r="C83" s="16" t="s">
        <v>55</v>
      </c>
      <c r="D83" s="4"/>
      <c r="E83" s="17"/>
      <c r="F83" s="17"/>
      <c r="H83" s="244"/>
      <c r="I83" s="19"/>
    </row>
    <row r="84" spans="2:9">
      <c r="B84" s="16"/>
      <c r="C84" s="38" t="s">
        <v>56</v>
      </c>
      <c r="D84" s="4"/>
      <c r="E84" s="17" t="s">
        <v>333</v>
      </c>
      <c r="F84" s="17"/>
      <c r="H84" s="244">
        <f t="shared" si="7"/>
        <v>0</v>
      </c>
      <c r="I84" s="19"/>
    </row>
    <row r="85" spans="2:9">
      <c r="B85" s="16"/>
      <c r="C85" s="38" t="s">
        <v>57</v>
      </c>
      <c r="D85" s="4"/>
      <c r="E85" s="17" t="s">
        <v>333</v>
      </c>
      <c r="F85" s="17"/>
      <c r="H85" s="244">
        <f t="shared" si="7"/>
        <v>0</v>
      </c>
      <c r="I85" s="19"/>
    </row>
    <row r="86" spans="2:9">
      <c r="B86" s="16"/>
      <c r="C86" s="16" t="s">
        <v>55</v>
      </c>
      <c r="D86" s="4"/>
      <c r="E86" s="17"/>
      <c r="F86" s="17"/>
      <c r="H86" s="244"/>
      <c r="I86" s="19"/>
    </row>
    <row r="87" spans="2:9">
      <c r="B87" s="16"/>
      <c r="C87" s="38" t="s">
        <v>56</v>
      </c>
      <c r="D87" s="4"/>
      <c r="E87" s="17" t="s">
        <v>333</v>
      </c>
      <c r="F87" s="17"/>
      <c r="H87" s="244">
        <f t="shared" ref="H87:H88" si="8">+G87*D87*F87</f>
        <v>0</v>
      </c>
      <c r="I87" s="19"/>
    </row>
    <row r="88" spans="2:9">
      <c r="B88" s="16"/>
      <c r="C88" s="38" t="s">
        <v>57</v>
      </c>
      <c r="D88" s="4"/>
      <c r="E88" s="17" t="s">
        <v>333</v>
      </c>
      <c r="F88" s="17"/>
      <c r="H88" s="244">
        <f t="shared" si="8"/>
        <v>0</v>
      </c>
      <c r="I88" s="19"/>
    </row>
    <row r="89" spans="2:9">
      <c r="B89" s="16"/>
      <c r="C89" s="16" t="s">
        <v>55</v>
      </c>
      <c r="D89" s="4"/>
      <c r="E89" s="17"/>
      <c r="F89" s="17"/>
      <c r="H89" s="244"/>
      <c r="I89" s="19"/>
    </row>
    <row r="90" spans="2:9">
      <c r="B90" s="16"/>
      <c r="C90" s="38" t="s">
        <v>56</v>
      </c>
      <c r="D90" s="4"/>
      <c r="E90" s="17" t="s">
        <v>333</v>
      </c>
      <c r="F90" s="17"/>
      <c r="H90" s="244">
        <f t="shared" ref="H90:H97" si="9">+G90*D90*F90</f>
        <v>0</v>
      </c>
      <c r="I90" s="19"/>
    </row>
    <row r="91" spans="2:9">
      <c r="B91" s="16"/>
      <c r="C91" s="38" t="s">
        <v>57</v>
      </c>
      <c r="D91" s="4"/>
      <c r="E91" s="17" t="s">
        <v>333</v>
      </c>
      <c r="F91" s="17"/>
      <c r="H91" s="244">
        <f t="shared" si="9"/>
        <v>0</v>
      </c>
      <c r="I91" s="19"/>
    </row>
    <row r="92" spans="2:9">
      <c r="B92" s="16"/>
      <c r="C92" s="16" t="s">
        <v>55</v>
      </c>
      <c r="D92" s="4"/>
      <c r="E92" s="17"/>
      <c r="F92" s="17"/>
      <c r="H92" s="244"/>
      <c r="I92" s="19"/>
    </row>
    <row r="93" spans="2:9">
      <c r="B93" s="16"/>
      <c r="C93" s="38" t="s">
        <v>56</v>
      </c>
      <c r="D93" s="4"/>
      <c r="E93" s="17" t="s">
        <v>333</v>
      </c>
      <c r="F93" s="17"/>
      <c r="H93" s="244">
        <f t="shared" si="9"/>
        <v>0</v>
      </c>
      <c r="I93" s="19"/>
    </row>
    <row r="94" spans="2:9">
      <c r="B94" s="16"/>
      <c r="C94" s="38" t="s">
        <v>57</v>
      </c>
      <c r="D94" s="4"/>
      <c r="E94" s="17" t="s">
        <v>333</v>
      </c>
      <c r="F94" s="17"/>
      <c r="H94" s="244">
        <f t="shared" si="9"/>
        <v>0</v>
      </c>
      <c r="I94" s="19"/>
    </row>
    <row r="95" spans="2:9">
      <c r="B95" s="16"/>
      <c r="C95" s="16" t="s">
        <v>55</v>
      </c>
      <c r="D95" s="4"/>
      <c r="E95" s="17"/>
      <c r="F95" s="17"/>
      <c r="H95" s="244"/>
      <c r="I95" s="19"/>
    </row>
    <row r="96" spans="2:9">
      <c r="B96" s="16"/>
      <c r="C96" s="38" t="s">
        <v>56</v>
      </c>
      <c r="D96" s="4"/>
      <c r="E96" s="17" t="s">
        <v>333</v>
      </c>
      <c r="F96" s="17"/>
      <c r="H96" s="244">
        <f t="shared" si="9"/>
        <v>0</v>
      </c>
      <c r="I96" s="19"/>
    </row>
    <row r="97" spans="2:9">
      <c r="B97" s="16"/>
      <c r="C97" s="38" t="s">
        <v>57</v>
      </c>
      <c r="D97" s="4"/>
      <c r="E97" s="17" t="s">
        <v>333</v>
      </c>
      <c r="F97" s="17"/>
      <c r="H97" s="244">
        <f t="shared" si="9"/>
        <v>0</v>
      </c>
      <c r="I97" s="19"/>
    </row>
    <row r="98" spans="2:9">
      <c r="B98" s="16"/>
      <c r="C98" s="38"/>
      <c r="D98" s="4"/>
      <c r="E98" s="17"/>
      <c r="F98" s="17"/>
      <c r="H98" s="244"/>
      <c r="I98" s="19"/>
    </row>
    <row r="99" spans="2:9">
      <c r="B99" s="20"/>
      <c r="C99" s="39" t="s">
        <v>65</v>
      </c>
      <c r="D99" s="22"/>
      <c r="E99" s="21"/>
      <c r="F99" s="21"/>
      <c r="G99" s="101"/>
      <c r="H99" s="246">
        <f>SUM(H76:H98)</f>
        <v>0</v>
      </c>
      <c r="I99" s="117">
        <f>SUM(H99)</f>
        <v>0</v>
      </c>
    </row>
    <row r="100" spans="2:9">
      <c r="B100" s="54" t="s">
        <v>66</v>
      </c>
      <c r="C100" s="54" t="s">
        <v>67</v>
      </c>
      <c r="D100" s="13"/>
      <c r="E100" s="12"/>
      <c r="F100" s="12"/>
      <c r="G100" s="102"/>
      <c r="H100" s="253"/>
      <c r="I100" s="15"/>
    </row>
    <row r="101" spans="2:9">
      <c r="B101" s="16"/>
      <c r="C101" s="16"/>
      <c r="D101" s="4"/>
      <c r="E101" s="17" t="s">
        <v>333</v>
      </c>
      <c r="F101" s="17"/>
      <c r="H101" s="244">
        <f>+G101*D101*F101</f>
        <v>0</v>
      </c>
      <c r="I101" s="19"/>
    </row>
    <row r="102" spans="2:9">
      <c r="B102" s="16"/>
      <c r="C102" s="16"/>
      <c r="D102" s="4"/>
      <c r="E102" s="17" t="s">
        <v>333</v>
      </c>
      <c r="F102" s="17"/>
      <c r="H102" s="244">
        <f t="shared" ref="H102:H120" si="10">+G102*D102*F102</f>
        <v>0</v>
      </c>
      <c r="I102" s="19"/>
    </row>
    <row r="103" spans="2:9">
      <c r="B103" s="16"/>
      <c r="C103" s="16"/>
      <c r="D103" s="4"/>
      <c r="E103" s="17" t="s">
        <v>333</v>
      </c>
      <c r="F103" s="17"/>
      <c r="H103" s="244">
        <f t="shared" si="10"/>
        <v>0</v>
      </c>
      <c r="I103" s="19"/>
    </row>
    <row r="104" spans="2:9">
      <c r="B104" s="16"/>
      <c r="C104" s="16"/>
      <c r="D104" s="4"/>
      <c r="E104" s="17" t="s">
        <v>333</v>
      </c>
      <c r="F104" s="17"/>
      <c r="H104" s="244">
        <f t="shared" si="10"/>
        <v>0</v>
      </c>
      <c r="I104" s="19"/>
    </row>
    <row r="105" spans="2:9">
      <c r="B105" s="16"/>
      <c r="C105" s="16"/>
      <c r="D105" s="4"/>
      <c r="E105" s="17" t="s">
        <v>333</v>
      </c>
      <c r="F105" s="17"/>
      <c r="H105" s="244">
        <f t="shared" ref="H105:H110" si="11">+G105*D105*F105</f>
        <v>0</v>
      </c>
      <c r="I105" s="19"/>
    </row>
    <row r="106" spans="2:9">
      <c r="B106" s="16"/>
      <c r="C106" s="16"/>
      <c r="D106" s="4"/>
      <c r="E106" s="17" t="s">
        <v>333</v>
      </c>
      <c r="F106" s="17"/>
      <c r="H106" s="244">
        <f t="shared" si="11"/>
        <v>0</v>
      </c>
      <c r="I106" s="19"/>
    </row>
    <row r="107" spans="2:9">
      <c r="B107" s="16"/>
      <c r="C107" s="16"/>
      <c r="D107" s="4"/>
      <c r="E107" s="17" t="s">
        <v>333</v>
      </c>
      <c r="F107" s="17"/>
      <c r="H107" s="244">
        <f t="shared" si="11"/>
        <v>0</v>
      </c>
      <c r="I107" s="19"/>
    </row>
    <row r="108" spans="2:9">
      <c r="B108" s="16"/>
      <c r="C108" s="16"/>
      <c r="D108" s="4"/>
      <c r="E108" s="17" t="s">
        <v>333</v>
      </c>
      <c r="F108" s="17"/>
      <c r="H108" s="244">
        <f t="shared" si="11"/>
        <v>0</v>
      </c>
      <c r="I108" s="19"/>
    </row>
    <row r="109" spans="2:9">
      <c r="B109" s="16"/>
      <c r="C109" s="16"/>
      <c r="D109" s="4"/>
      <c r="E109" s="17" t="s">
        <v>333</v>
      </c>
      <c r="F109" s="17"/>
      <c r="H109" s="244">
        <f t="shared" si="11"/>
        <v>0</v>
      </c>
      <c r="I109" s="19"/>
    </row>
    <row r="110" spans="2:9">
      <c r="B110" s="16"/>
      <c r="C110" s="16"/>
      <c r="D110" s="4"/>
      <c r="E110" s="17" t="s">
        <v>333</v>
      </c>
      <c r="F110" s="17"/>
      <c r="H110" s="244">
        <f t="shared" si="11"/>
        <v>0</v>
      </c>
      <c r="I110" s="19"/>
    </row>
    <row r="111" spans="2:9">
      <c r="B111" s="16"/>
      <c r="C111" s="16"/>
      <c r="D111" s="4"/>
      <c r="E111" s="17" t="s">
        <v>333</v>
      </c>
      <c r="F111" s="17"/>
      <c r="H111" s="244">
        <f t="shared" si="10"/>
        <v>0</v>
      </c>
      <c r="I111" s="19"/>
    </row>
    <row r="112" spans="2:9">
      <c r="B112" s="16"/>
      <c r="C112" s="16"/>
      <c r="D112" s="4"/>
      <c r="E112" s="17" t="s">
        <v>333</v>
      </c>
      <c r="F112" s="17"/>
      <c r="H112" s="244">
        <f t="shared" si="10"/>
        <v>0</v>
      </c>
      <c r="I112" s="19"/>
    </row>
    <row r="113" spans="2:9">
      <c r="B113" s="16"/>
      <c r="C113" s="16"/>
      <c r="D113" s="4"/>
      <c r="E113" s="17" t="s">
        <v>333</v>
      </c>
      <c r="F113" s="17"/>
      <c r="H113" s="244">
        <f t="shared" si="10"/>
        <v>0</v>
      </c>
      <c r="I113" s="19"/>
    </row>
    <row r="114" spans="2:9">
      <c r="B114" s="16"/>
      <c r="C114" s="16"/>
      <c r="D114" s="4"/>
      <c r="E114" s="17" t="s">
        <v>333</v>
      </c>
      <c r="F114" s="17"/>
      <c r="H114" s="244">
        <f t="shared" si="10"/>
        <v>0</v>
      </c>
      <c r="I114" s="19"/>
    </row>
    <row r="115" spans="2:9">
      <c r="B115" s="16"/>
      <c r="C115" s="16"/>
      <c r="D115" s="4"/>
      <c r="E115" s="17" t="s">
        <v>333</v>
      </c>
      <c r="F115" s="17"/>
      <c r="H115" s="244">
        <f t="shared" si="10"/>
        <v>0</v>
      </c>
      <c r="I115" s="19"/>
    </row>
    <row r="116" spans="2:9">
      <c r="B116" s="16"/>
      <c r="C116" s="16"/>
      <c r="D116" s="4"/>
      <c r="E116" s="17" t="s">
        <v>333</v>
      </c>
      <c r="F116" s="17"/>
      <c r="H116" s="244">
        <f t="shared" si="10"/>
        <v>0</v>
      </c>
      <c r="I116" s="19"/>
    </row>
    <row r="117" spans="2:9">
      <c r="B117" s="16"/>
      <c r="C117" s="16"/>
      <c r="D117" s="4"/>
      <c r="E117" s="17" t="s">
        <v>333</v>
      </c>
      <c r="F117" s="17"/>
      <c r="H117" s="244">
        <f t="shared" si="10"/>
        <v>0</v>
      </c>
      <c r="I117" s="19"/>
    </row>
    <row r="118" spans="2:9">
      <c r="B118" s="16"/>
      <c r="C118" s="16"/>
      <c r="D118" s="4"/>
      <c r="E118" s="17" t="s">
        <v>333</v>
      </c>
      <c r="F118" s="17"/>
      <c r="H118" s="244">
        <f t="shared" si="10"/>
        <v>0</v>
      </c>
      <c r="I118" s="19"/>
    </row>
    <row r="119" spans="2:9">
      <c r="B119" s="16"/>
      <c r="C119" s="16"/>
      <c r="D119" s="4"/>
      <c r="E119" s="17" t="s">
        <v>333</v>
      </c>
      <c r="F119" s="17"/>
      <c r="H119" s="244">
        <f t="shared" si="10"/>
        <v>0</v>
      </c>
      <c r="I119" s="19"/>
    </row>
    <row r="120" spans="2:9">
      <c r="B120" s="16"/>
      <c r="C120" s="16"/>
      <c r="D120" s="4"/>
      <c r="E120" s="17" t="s">
        <v>333</v>
      </c>
      <c r="F120" s="17"/>
      <c r="G120" s="99"/>
      <c r="H120" s="244">
        <f t="shared" si="10"/>
        <v>0</v>
      </c>
      <c r="I120" s="19"/>
    </row>
    <row r="121" spans="2:9">
      <c r="B121" s="16"/>
      <c r="C121" s="16"/>
      <c r="D121" s="4"/>
      <c r="E121" s="17"/>
      <c r="F121" s="17"/>
      <c r="G121" s="99"/>
      <c r="H121" s="244"/>
      <c r="I121" s="19"/>
    </row>
    <row r="122" spans="2:9">
      <c r="B122" s="40"/>
      <c r="C122" s="62" t="s">
        <v>68</v>
      </c>
      <c r="D122" s="22"/>
      <c r="E122" s="21"/>
      <c r="F122" s="21"/>
      <c r="G122" s="101"/>
      <c r="H122" s="246">
        <f>SUM(H100:H121)</f>
        <v>0</v>
      </c>
      <c r="I122" s="117">
        <f>SUM(H122)</f>
        <v>0</v>
      </c>
    </row>
    <row r="123" spans="2:9">
      <c r="B123" s="54" t="s">
        <v>69</v>
      </c>
      <c r="C123" s="54" t="s">
        <v>70</v>
      </c>
      <c r="D123" s="13"/>
      <c r="E123" s="12"/>
      <c r="F123" s="12"/>
      <c r="G123" s="102"/>
      <c r="H123" s="253"/>
      <c r="I123" s="15"/>
    </row>
    <row r="124" spans="2:9">
      <c r="B124" s="16"/>
      <c r="C124" s="16" t="s">
        <v>633</v>
      </c>
      <c r="D124" s="4"/>
      <c r="E124" s="17" t="s">
        <v>333</v>
      </c>
      <c r="F124" s="17"/>
      <c r="H124" s="244">
        <f>+G124*D124*F124</f>
        <v>0</v>
      </c>
      <c r="I124" s="19"/>
    </row>
    <row r="125" spans="2:9">
      <c r="B125" s="16"/>
      <c r="C125" s="16" t="s">
        <v>636</v>
      </c>
      <c r="D125" s="4"/>
      <c r="E125" s="17" t="s">
        <v>333</v>
      </c>
      <c r="F125" s="17"/>
      <c r="H125" s="244">
        <f t="shared" ref="H125:H135" si="12">+G125*D125*F125</f>
        <v>0</v>
      </c>
      <c r="I125" s="19"/>
    </row>
    <row r="126" spans="2:9">
      <c r="B126" s="16"/>
      <c r="C126" s="16" t="s">
        <v>637</v>
      </c>
      <c r="D126" s="4"/>
      <c r="E126" s="17" t="s">
        <v>333</v>
      </c>
      <c r="F126" s="17"/>
      <c r="H126" s="244">
        <f t="shared" si="12"/>
        <v>0</v>
      </c>
      <c r="I126" s="19"/>
    </row>
    <row r="127" spans="2:9">
      <c r="B127" s="16"/>
      <c r="C127" s="16" t="s">
        <v>638</v>
      </c>
      <c r="D127" s="4"/>
      <c r="E127" s="17" t="s">
        <v>333</v>
      </c>
      <c r="F127" s="17"/>
      <c r="H127" s="244">
        <f t="shared" ref="H127:H130" si="13">+G127*D127*F127</f>
        <v>0</v>
      </c>
      <c r="I127" s="19"/>
    </row>
    <row r="128" spans="2:9">
      <c r="B128" s="16"/>
      <c r="C128" s="16" t="s">
        <v>634</v>
      </c>
      <c r="D128" s="4"/>
      <c r="E128" s="17" t="s">
        <v>333</v>
      </c>
      <c r="F128" s="17"/>
      <c r="H128" s="244">
        <f t="shared" si="13"/>
        <v>0</v>
      </c>
      <c r="I128" s="19"/>
    </row>
    <row r="129" spans="2:9">
      <c r="B129" s="16"/>
      <c r="C129" s="16" t="s">
        <v>635</v>
      </c>
      <c r="D129" s="4"/>
      <c r="E129" s="17" t="s">
        <v>333</v>
      </c>
      <c r="F129" s="17"/>
      <c r="H129" s="244">
        <f t="shared" si="13"/>
        <v>0</v>
      </c>
      <c r="I129" s="19"/>
    </row>
    <row r="130" spans="2:9">
      <c r="B130" s="16"/>
      <c r="C130" s="16"/>
      <c r="D130" s="4"/>
      <c r="E130" s="17" t="s">
        <v>333</v>
      </c>
      <c r="F130" s="17"/>
      <c r="H130" s="244">
        <f t="shared" si="13"/>
        <v>0</v>
      </c>
      <c r="I130" s="19"/>
    </row>
    <row r="131" spans="2:9">
      <c r="B131" s="16"/>
      <c r="C131" s="16"/>
      <c r="D131" s="4"/>
      <c r="E131" s="17" t="s">
        <v>333</v>
      </c>
      <c r="F131" s="17"/>
      <c r="H131" s="244">
        <f t="shared" si="12"/>
        <v>0</v>
      </c>
      <c r="I131" s="19"/>
    </row>
    <row r="132" spans="2:9">
      <c r="B132" s="16"/>
      <c r="C132" s="16"/>
      <c r="D132" s="4"/>
      <c r="E132" s="17" t="s">
        <v>333</v>
      </c>
      <c r="F132" s="17"/>
      <c r="H132" s="244">
        <f t="shared" si="12"/>
        <v>0</v>
      </c>
      <c r="I132" s="19"/>
    </row>
    <row r="133" spans="2:9">
      <c r="B133" s="16"/>
      <c r="C133" s="16"/>
      <c r="D133" s="4"/>
      <c r="E133" s="17" t="s">
        <v>333</v>
      </c>
      <c r="F133" s="17"/>
      <c r="H133" s="244">
        <f t="shared" si="12"/>
        <v>0</v>
      </c>
      <c r="I133" s="19"/>
    </row>
    <row r="134" spans="2:9">
      <c r="B134" s="16"/>
      <c r="C134" s="16"/>
      <c r="D134" s="4"/>
      <c r="E134" s="17" t="s">
        <v>333</v>
      </c>
      <c r="F134" s="17"/>
      <c r="H134" s="244">
        <f t="shared" si="12"/>
        <v>0</v>
      </c>
      <c r="I134" s="19"/>
    </row>
    <row r="135" spans="2:9">
      <c r="B135" s="16"/>
      <c r="C135" s="16"/>
      <c r="D135" s="4"/>
      <c r="E135" s="17" t="s">
        <v>333</v>
      </c>
      <c r="F135" s="17"/>
      <c r="G135" s="99"/>
      <c r="H135" s="244">
        <f t="shared" si="12"/>
        <v>0</v>
      </c>
      <c r="I135" s="19"/>
    </row>
    <row r="136" spans="2:9">
      <c r="B136" s="16"/>
      <c r="C136" s="16"/>
      <c r="D136" s="4"/>
      <c r="E136" s="17"/>
      <c r="F136" s="17"/>
      <c r="G136" s="99"/>
      <c r="H136" s="244"/>
      <c r="I136" s="19"/>
    </row>
    <row r="137" spans="2:9">
      <c r="B137" s="40"/>
      <c r="C137" s="62" t="s">
        <v>71</v>
      </c>
      <c r="D137" s="22"/>
      <c r="E137" s="21"/>
      <c r="F137" s="21"/>
      <c r="G137" s="101"/>
      <c r="H137" s="246">
        <f>SUM(H123:H136)</f>
        <v>0</v>
      </c>
      <c r="I137" s="117">
        <f>SUM(H137)</f>
        <v>0</v>
      </c>
    </row>
    <row r="138" spans="2:9">
      <c r="B138" s="61" t="s">
        <v>72</v>
      </c>
      <c r="C138" s="61" t="s">
        <v>73</v>
      </c>
      <c r="D138" s="4"/>
      <c r="E138" s="17"/>
      <c r="F138" s="4"/>
      <c r="G138" s="91"/>
      <c r="H138" s="245"/>
      <c r="I138" s="19"/>
    </row>
    <row r="139" spans="2:9">
      <c r="B139" s="16"/>
      <c r="C139" s="16" t="s">
        <v>74</v>
      </c>
      <c r="D139" s="4"/>
      <c r="E139" s="17" t="s">
        <v>333</v>
      </c>
      <c r="F139" s="4"/>
      <c r="G139" s="91"/>
      <c r="H139" s="244">
        <f>+G139*D139*F139</f>
        <v>0</v>
      </c>
      <c r="I139" s="19"/>
    </row>
    <row r="140" spans="2:9">
      <c r="B140" s="16"/>
      <c r="C140" s="16" t="s">
        <v>75</v>
      </c>
      <c r="D140" s="4"/>
      <c r="E140" s="17" t="s">
        <v>333</v>
      </c>
      <c r="F140" s="4"/>
      <c r="G140" s="91"/>
      <c r="H140" s="244">
        <f t="shared" ref="H140:H145" si="14">+G140*D140*F140</f>
        <v>0</v>
      </c>
      <c r="I140" s="19"/>
    </row>
    <row r="141" spans="2:9">
      <c r="B141" s="16"/>
      <c r="C141" s="16" t="s">
        <v>76</v>
      </c>
      <c r="D141" s="4"/>
      <c r="E141" s="17" t="s">
        <v>333</v>
      </c>
      <c r="F141" s="4"/>
      <c r="G141" s="91"/>
      <c r="H141" s="244">
        <f t="shared" si="14"/>
        <v>0</v>
      </c>
      <c r="I141" s="19"/>
    </row>
    <row r="142" spans="2:9">
      <c r="B142" s="16"/>
      <c r="C142" s="16" t="s">
        <v>77</v>
      </c>
      <c r="D142" s="4"/>
      <c r="E142" s="17" t="s">
        <v>333</v>
      </c>
      <c r="F142" s="4"/>
      <c r="G142" s="91"/>
      <c r="H142" s="244">
        <f t="shared" si="14"/>
        <v>0</v>
      </c>
      <c r="I142" s="19"/>
    </row>
    <row r="143" spans="2:9">
      <c r="B143" s="16"/>
      <c r="C143" s="16" t="s">
        <v>78</v>
      </c>
      <c r="D143" s="4"/>
      <c r="E143" s="17" t="s">
        <v>333</v>
      </c>
      <c r="F143" s="4"/>
      <c r="G143" s="91"/>
      <c r="H143" s="244">
        <f t="shared" si="14"/>
        <v>0</v>
      </c>
      <c r="I143" s="19"/>
    </row>
    <row r="144" spans="2:9">
      <c r="B144" s="16"/>
      <c r="C144" s="16" t="s">
        <v>79</v>
      </c>
      <c r="D144" s="4"/>
      <c r="E144" s="17" t="s">
        <v>333</v>
      </c>
      <c r="F144" s="4"/>
      <c r="G144" s="91"/>
      <c r="H144" s="244">
        <f t="shared" si="14"/>
        <v>0</v>
      </c>
      <c r="I144" s="19"/>
    </row>
    <row r="145" spans="2:9">
      <c r="B145" s="16"/>
      <c r="C145" s="16" t="s">
        <v>80</v>
      </c>
      <c r="D145" s="4"/>
      <c r="E145" s="17" t="s">
        <v>333</v>
      </c>
      <c r="F145" s="4"/>
      <c r="G145" s="91"/>
      <c r="H145" s="244">
        <f t="shared" si="14"/>
        <v>0</v>
      </c>
      <c r="I145" s="19"/>
    </row>
    <row r="146" spans="2:9">
      <c r="B146" s="16"/>
      <c r="C146" s="16"/>
      <c r="D146" s="4"/>
      <c r="E146" s="17"/>
      <c r="F146" s="4"/>
      <c r="G146" s="91"/>
      <c r="H146" s="244"/>
      <c r="I146" s="19"/>
    </row>
    <row r="147" spans="2:9">
      <c r="B147" s="20"/>
      <c r="C147" s="62" t="s">
        <v>81</v>
      </c>
      <c r="D147" s="22"/>
      <c r="E147" s="21"/>
      <c r="F147" s="22"/>
      <c r="G147" s="93"/>
      <c r="H147" s="246">
        <f>SUM(H138:H146)</f>
        <v>0</v>
      </c>
      <c r="I147" s="117">
        <f>SUM(H147)</f>
        <v>0</v>
      </c>
    </row>
    <row r="148" spans="2:9">
      <c r="B148" s="71" t="s">
        <v>61</v>
      </c>
      <c r="C148" s="72" t="s">
        <v>82</v>
      </c>
      <c r="D148" s="73"/>
      <c r="E148" s="73"/>
      <c r="F148" s="73"/>
      <c r="G148" s="89"/>
      <c r="H148" s="249">
        <f>SUM(H99,H122,H137,H147)</f>
        <v>0</v>
      </c>
      <c r="I148" s="150"/>
    </row>
    <row r="149" spans="2:9">
      <c r="B149" s="6"/>
      <c r="H149" s="251"/>
      <c r="I149" s="23"/>
    </row>
    <row r="150" spans="2:9">
      <c r="B150" s="41" t="s">
        <v>83</v>
      </c>
      <c r="C150" s="42" t="s">
        <v>84</v>
      </c>
      <c r="D150" s="8"/>
      <c r="E150" s="9"/>
      <c r="F150" s="8"/>
      <c r="G150" s="103"/>
      <c r="H150" s="256"/>
      <c r="I150" s="26"/>
    </row>
    <row r="151" spans="2:9">
      <c r="B151" s="54" t="s">
        <v>85</v>
      </c>
      <c r="C151" s="54" t="s">
        <v>86</v>
      </c>
      <c r="D151" s="13"/>
      <c r="E151" s="12"/>
      <c r="F151" s="13"/>
      <c r="G151" s="90"/>
      <c r="H151" s="257"/>
      <c r="I151" s="15"/>
    </row>
    <row r="152" spans="2:9">
      <c r="B152" s="16"/>
      <c r="C152" s="16" t="s">
        <v>87</v>
      </c>
      <c r="D152" s="4"/>
      <c r="E152" s="17"/>
      <c r="F152" s="4"/>
      <c r="G152" s="91"/>
      <c r="H152" s="258"/>
      <c r="I152" s="19"/>
    </row>
    <row r="153" spans="2:9">
      <c r="B153" s="16"/>
      <c r="C153" s="16" t="s">
        <v>88</v>
      </c>
      <c r="D153" s="4"/>
      <c r="E153" s="17" t="s">
        <v>619</v>
      </c>
      <c r="F153" s="4"/>
      <c r="G153" s="91"/>
      <c r="H153" s="258">
        <f>+G153*D153*F153</f>
        <v>0</v>
      </c>
      <c r="I153" s="19"/>
    </row>
    <row r="154" spans="2:9">
      <c r="B154" s="16"/>
      <c r="C154" s="16" t="s">
        <v>41</v>
      </c>
      <c r="D154" s="4"/>
      <c r="E154" s="17" t="s">
        <v>619</v>
      </c>
      <c r="F154" s="4"/>
      <c r="G154" s="91"/>
      <c r="H154" s="258">
        <f t="shared" ref="H154:H155" si="15">+G154*D154*F154</f>
        <v>0</v>
      </c>
      <c r="I154" s="19"/>
    </row>
    <row r="155" spans="2:9">
      <c r="B155" s="16"/>
      <c r="C155" s="16" t="s">
        <v>89</v>
      </c>
      <c r="D155" s="4"/>
      <c r="E155" s="17" t="s">
        <v>333</v>
      </c>
      <c r="F155" s="4"/>
      <c r="G155" s="91"/>
      <c r="H155" s="259">
        <f t="shared" si="15"/>
        <v>0</v>
      </c>
      <c r="I155" s="19"/>
    </row>
    <row r="156" spans="2:9">
      <c r="B156" s="16"/>
      <c r="C156" s="16"/>
      <c r="D156" s="4"/>
      <c r="E156" s="17"/>
      <c r="F156" s="4"/>
      <c r="G156" s="91"/>
      <c r="H156" s="260">
        <f>SUM(H152:H155)</f>
        <v>0</v>
      </c>
      <c r="I156" s="19"/>
    </row>
    <row r="157" spans="2:9">
      <c r="B157" s="16"/>
      <c r="C157" s="16" t="s">
        <v>90</v>
      </c>
      <c r="D157" s="4"/>
      <c r="E157" s="17"/>
      <c r="F157" s="4"/>
      <c r="G157" s="91"/>
      <c r="H157" s="257"/>
      <c r="I157" s="19"/>
    </row>
    <row r="158" spans="2:9">
      <c r="B158" s="16"/>
      <c r="C158" s="16" t="s">
        <v>88</v>
      </c>
      <c r="D158" s="4"/>
      <c r="E158" s="17" t="s">
        <v>619</v>
      </c>
      <c r="F158" s="4"/>
      <c r="G158" s="91"/>
      <c r="H158" s="261">
        <f>+G158*D158*F158</f>
        <v>0</v>
      </c>
      <c r="I158" s="19"/>
    </row>
    <row r="159" spans="2:9">
      <c r="B159" s="16"/>
      <c r="C159" s="16" t="s">
        <v>41</v>
      </c>
      <c r="D159" s="4"/>
      <c r="E159" s="17" t="s">
        <v>619</v>
      </c>
      <c r="F159" s="4"/>
      <c r="G159" s="91"/>
      <c r="H159" s="261">
        <f t="shared" ref="H159:H160" si="16">+G159*D159*F159</f>
        <v>0</v>
      </c>
      <c r="I159" s="19"/>
    </row>
    <row r="160" spans="2:9">
      <c r="B160" s="16"/>
      <c r="C160" s="16" t="s">
        <v>89</v>
      </c>
      <c r="D160" s="4"/>
      <c r="E160" s="17" t="s">
        <v>333</v>
      </c>
      <c r="F160" s="4"/>
      <c r="G160" s="91"/>
      <c r="H160" s="261">
        <f t="shared" si="16"/>
        <v>0</v>
      </c>
      <c r="I160" s="19"/>
    </row>
    <row r="161" spans="2:9">
      <c r="B161" s="16"/>
      <c r="C161" s="16"/>
      <c r="D161" s="4"/>
      <c r="E161" s="17"/>
      <c r="F161" s="4"/>
      <c r="G161" s="91"/>
      <c r="H161" s="260">
        <f>SUM(H157:H160)</f>
        <v>0</v>
      </c>
      <c r="I161" s="19"/>
    </row>
    <row r="162" spans="2:9">
      <c r="B162" s="16"/>
      <c r="C162" s="16" t="s">
        <v>91</v>
      </c>
      <c r="D162" s="4"/>
      <c r="E162" s="17"/>
      <c r="F162" s="4"/>
      <c r="G162" s="91"/>
      <c r="H162" s="257"/>
      <c r="I162" s="19"/>
    </row>
    <row r="163" spans="2:9">
      <c r="B163" s="16"/>
      <c r="C163" s="16" t="s">
        <v>88</v>
      </c>
      <c r="D163" s="4"/>
      <c r="E163" s="17" t="s">
        <v>619</v>
      </c>
      <c r="F163" s="4"/>
      <c r="G163" s="91"/>
      <c r="H163" s="261">
        <f>+G163*D163*F163</f>
        <v>0</v>
      </c>
      <c r="I163" s="19"/>
    </row>
    <row r="164" spans="2:9">
      <c r="B164" s="16"/>
      <c r="C164" s="16" t="s">
        <v>41</v>
      </c>
      <c r="D164" s="4"/>
      <c r="E164" s="17" t="s">
        <v>619</v>
      </c>
      <c r="F164" s="4"/>
      <c r="G164" s="91"/>
      <c r="H164" s="261">
        <f t="shared" ref="H164:H165" si="17">+G164*D164*F164</f>
        <v>0</v>
      </c>
      <c r="I164" s="19"/>
    </row>
    <row r="165" spans="2:9">
      <c r="B165" s="16"/>
      <c r="C165" s="16" t="s">
        <v>89</v>
      </c>
      <c r="D165" s="4"/>
      <c r="E165" s="17" t="s">
        <v>333</v>
      </c>
      <c r="F165" s="4"/>
      <c r="G165" s="91"/>
      <c r="H165" s="261">
        <f t="shared" si="17"/>
        <v>0</v>
      </c>
      <c r="I165" s="19"/>
    </row>
    <row r="166" spans="2:9">
      <c r="B166" s="16"/>
      <c r="C166" s="16"/>
      <c r="D166" s="4"/>
      <c r="E166" s="17"/>
      <c r="F166" s="4"/>
      <c r="G166" s="91"/>
      <c r="H166" s="260">
        <f>SUM(H162:H165)</f>
        <v>0</v>
      </c>
      <c r="I166" s="19"/>
    </row>
    <row r="167" spans="2:9">
      <c r="B167" s="16"/>
      <c r="C167" s="16" t="s">
        <v>92</v>
      </c>
      <c r="D167" s="4"/>
      <c r="E167" s="17"/>
      <c r="F167" s="4"/>
      <c r="G167" s="91"/>
      <c r="H167" s="257"/>
      <c r="I167" s="19"/>
    </row>
    <row r="168" spans="2:9">
      <c r="B168" s="16"/>
      <c r="C168" s="16" t="s">
        <v>88</v>
      </c>
      <c r="D168" s="4"/>
      <c r="E168" s="17" t="s">
        <v>619</v>
      </c>
      <c r="F168" s="4"/>
      <c r="G168" s="91"/>
      <c r="H168" s="261">
        <f>+G168*D168*F168</f>
        <v>0</v>
      </c>
      <c r="I168" s="19"/>
    </row>
    <row r="169" spans="2:9">
      <c r="B169" s="16"/>
      <c r="C169" s="16" t="s">
        <v>41</v>
      </c>
      <c r="D169" s="4"/>
      <c r="E169" s="17" t="s">
        <v>619</v>
      </c>
      <c r="F169" s="4"/>
      <c r="G169" s="91"/>
      <c r="H169" s="261">
        <f t="shared" ref="H169:H170" si="18">+G169*D169*F169</f>
        <v>0</v>
      </c>
      <c r="I169" s="19"/>
    </row>
    <row r="170" spans="2:9">
      <c r="B170" s="16"/>
      <c r="C170" s="16" t="s">
        <v>89</v>
      </c>
      <c r="D170" s="4"/>
      <c r="E170" s="17" t="s">
        <v>333</v>
      </c>
      <c r="F170" s="4"/>
      <c r="G170" s="91"/>
      <c r="H170" s="261">
        <f t="shared" si="18"/>
        <v>0</v>
      </c>
      <c r="I170" s="19"/>
    </row>
    <row r="171" spans="2:9">
      <c r="B171" s="16"/>
      <c r="C171" s="16"/>
      <c r="D171" s="4"/>
      <c r="E171" s="17"/>
      <c r="F171" s="4"/>
      <c r="G171" s="91"/>
      <c r="H171" s="260">
        <f>SUM(H167:H170)</f>
        <v>0</v>
      </c>
      <c r="I171" s="19"/>
    </row>
    <row r="172" spans="2:9">
      <c r="B172" s="16"/>
      <c r="C172" s="16" t="s">
        <v>92</v>
      </c>
      <c r="D172" s="4"/>
      <c r="E172" s="17"/>
      <c r="F172" s="4"/>
      <c r="G172" s="91"/>
      <c r="H172" s="257"/>
      <c r="I172" s="19"/>
    </row>
    <row r="173" spans="2:9">
      <c r="B173" s="16"/>
      <c r="C173" s="16" t="s">
        <v>88</v>
      </c>
      <c r="D173" s="4"/>
      <c r="E173" s="17" t="s">
        <v>619</v>
      </c>
      <c r="F173" s="4"/>
      <c r="G173" s="91"/>
      <c r="H173" s="261">
        <f>+G173*D173*F173</f>
        <v>0</v>
      </c>
      <c r="I173" s="19"/>
    </row>
    <row r="174" spans="2:9">
      <c r="B174" s="16"/>
      <c r="C174" s="16" t="s">
        <v>41</v>
      </c>
      <c r="D174" s="4"/>
      <c r="E174" s="17" t="s">
        <v>619</v>
      </c>
      <c r="F174" s="4"/>
      <c r="G174" s="91"/>
      <c r="H174" s="261">
        <f t="shared" ref="H174:H175" si="19">+G174*D174*F174</f>
        <v>0</v>
      </c>
      <c r="I174" s="19"/>
    </row>
    <row r="175" spans="2:9">
      <c r="B175" s="16"/>
      <c r="C175" s="16" t="s">
        <v>89</v>
      </c>
      <c r="D175" s="4"/>
      <c r="E175" s="17" t="s">
        <v>333</v>
      </c>
      <c r="F175" s="4"/>
      <c r="G175" s="91"/>
      <c r="H175" s="261">
        <f t="shared" si="19"/>
        <v>0</v>
      </c>
      <c r="I175" s="19"/>
    </row>
    <row r="176" spans="2:9">
      <c r="B176" s="16"/>
      <c r="C176" s="16"/>
      <c r="D176" s="4"/>
      <c r="E176" s="17"/>
      <c r="F176" s="4"/>
      <c r="G176" s="91"/>
      <c r="H176" s="260">
        <f>SUM(H172:H175)</f>
        <v>0</v>
      </c>
      <c r="I176" s="19"/>
    </row>
    <row r="177" spans="2:9">
      <c r="B177" s="16"/>
      <c r="C177" s="16" t="s">
        <v>93</v>
      </c>
      <c r="D177" s="4"/>
      <c r="E177" s="17"/>
      <c r="F177" s="4"/>
      <c r="G177" s="91"/>
      <c r="H177" s="257"/>
      <c r="I177" s="19"/>
    </row>
    <row r="178" spans="2:9">
      <c r="B178" s="16"/>
      <c r="C178" s="16" t="s">
        <v>88</v>
      </c>
      <c r="D178" s="4"/>
      <c r="E178" s="17" t="s">
        <v>619</v>
      </c>
      <c r="F178" s="4"/>
      <c r="G178" s="91"/>
      <c r="H178" s="261">
        <f>+G178*D178*F178</f>
        <v>0</v>
      </c>
      <c r="I178" s="19"/>
    </row>
    <row r="179" spans="2:9">
      <c r="B179" s="16"/>
      <c r="C179" s="16" t="s">
        <v>41</v>
      </c>
      <c r="D179" s="4"/>
      <c r="E179" s="17" t="s">
        <v>619</v>
      </c>
      <c r="F179" s="4"/>
      <c r="G179" s="91"/>
      <c r="H179" s="261">
        <f t="shared" ref="H179:H180" si="20">+G179*D179*F179</f>
        <v>0</v>
      </c>
      <c r="I179" s="19"/>
    </row>
    <row r="180" spans="2:9">
      <c r="B180" s="16"/>
      <c r="C180" s="16" t="s">
        <v>89</v>
      </c>
      <c r="D180" s="4"/>
      <c r="E180" s="17" t="s">
        <v>333</v>
      </c>
      <c r="F180" s="4"/>
      <c r="G180" s="91"/>
      <c r="H180" s="261">
        <f t="shared" si="20"/>
        <v>0</v>
      </c>
      <c r="I180" s="19"/>
    </row>
    <row r="181" spans="2:9">
      <c r="B181" s="16"/>
      <c r="C181" s="16"/>
      <c r="D181" s="4"/>
      <c r="E181" s="17"/>
      <c r="F181" s="4"/>
      <c r="G181" s="91"/>
      <c r="H181" s="260">
        <f>SUM(H177:H180)</f>
        <v>0</v>
      </c>
      <c r="I181" s="19"/>
    </row>
    <row r="182" spans="2:9">
      <c r="B182" s="16"/>
      <c r="C182" s="16" t="s">
        <v>94</v>
      </c>
      <c r="D182" s="4"/>
      <c r="E182" s="17"/>
      <c r="F182" s="4"/>
      <c r="G182" s="91"/>
      <c r="H182" s="257"/>
      <c r="I182" s="19"/>
    </row>
    <row r="183" spans="2:9">
      <c r="B183" s="16"/>
      <c r="C183" s="16" t="s">
        <v>88</v>
      </c>
      <c r="D183" s="4"/>
      <c r="E183" s="17" t="s">
        <v>619</v>
      </c>
      <c r="F183" s="4"/>
      <c r="G183" s="91"/>
      <c r="H183" s="261">
        <f>+G183*D183*F183</f>
        <v>0</v>
      </c>
      <c r="I183" s="19"/>
    </row>
    <row r="184" spans="2:9">
      <c r="B184" s="16"/>
      <c r="C184" s="16" t="s">
        <v>41</v>
      </c>
      <c r="D184" s="4"/>
      <c r="E184" s="17" t="s">
        <v>619</v>
      </c>
      <c r="F184" s="4"/>
      <c r="G184" s="91"/>
      <c r="H184" s="261">
        <f t="shared" ref="H184:H185" si="21">+G184*D184*F184</f>
        <v>0</v>
      </c>
      <c r="I184" s="19"/>
    </row>
    <row r="185" spans="2:9">
      <c r="B185" s="16"/>
      <c r="C185" s="16" t="s">
        <v>89</v>
      </c>
      <c r="D185" s="4"/>
      <c r="E185" s="17" t="s">
        <v>333</v>
      </c>
      <c r="F185" s="4"/>
      <c r="G185" s="91"/>
      <c r="H185" s="261">
        <f t="shared" si="21"/>
        <v>0</v>
      </c>
      <c r="I185" s="19"/>
    </row>
    <row r="186" spans="2:9">
      <c r="B186" s="16"/>
      <c r="C186" s="16"/>
      <c r="D186" s="4"/>
      <c r="E186" s="17"/>
      <c r="F186" s="4"/>
      <c r="G186" s="91"/>
      <c r="H186" s="260">
        <f>SUM(H182:H185)</f>
        <v>0</v>
      </c>
      <c r="I186" s="19"/>
    </row>
    <row r="187" spans="2:9">
      <c r="B187" s="16"/>
      <c r="C187" s="16" t="s">
        <v>95</v>
      </c>
      <c r="D187" s="4"/>
      <c r="E187" s="17"/>
      <c r="F187" s="4"/>
      <c r="G187" s="91"/>
      <c r="H187" s="257"/>
      <c r="I187" s="19"/>
    </row>
    <row r="188" spans="2:9">
      <c r="B188" s="16"/>
      <c r="C188" s="16" t="s">
        <v>88</v>
      </c>
      <c r="D188" s="4"/>
      <c r="E188" s="17" t="s">
        <v>619</v>
      </c>
      <c r="F188" s="4"/>
      <c r="G188" s="91"/>
      <c r="H188" s="261">
        <f>+G188*D188*F188</f>
        <v>0</v>
      </c>
      <c r="I188" s="19"/>
    </row>
    <row r="189" spans="2:9">
      <c r="B189" s="16"/>
      <c r="C189" s="16" t="s">
        <v>41</v>
      </c>
      <c r="D189" s="4"/>
      <c r="E189" s="17" t="s">
        <v>619</v>
      </c>
      <c r="F189" s="4"/>
      <c r="G189" s="91"/>
      <c r="H189" s="261">
        <f t="shared" ref="H189:H190" si="22">+G189*D189*F189</f>
        <v>0</v>
      </c>
      <c r="I189" s="19"/>
    </row>
    <row r="190" spans="2:9">
      <c r="B190" s="16"/>
      <c r="C190" s="16" t="s">
        <v>89</v>
      </c>
      <c r="D190" s="4"/>
      <c r="E190" s="17" t="s">
        <v>333</v>
      </c>
      <c r="F190" s="4"/>
      <c r="G190" s="91"/>
      <c r="H190" s="261">
        <f t="shared" si="22"/>
        <v>0</v>
      </c>
      <c r="I190" s="19"/>
    </row>
    <row r="191" spans="2:9">
      <c r="B191" s="16"/>
      <c r="C191" s="16"/>
      <c r="D191" s="4"/>
      <c r="E191" s="17"/>
      <c r="F191" s="4"/>
      <c r="G191" s="91"/>
      <c r="H191" s="260">
        <f>SUM(H187:H190)</f>
        <v>0</v>
      </c>
      <c r="I191" s="19"/>
    </row>
    <row r="192" spans="2:9">
      <c r="B192" s="16"/>
      <c r="C192" s="16" t="s">
        <v>96</v>
      </c>
      <c r="D192" s="4"/>
      <c r="E192" s="17"/>
      <c r="F192" s="4"/>
      <c r="G192" s="91"/>
      <c r="H192" s="262"/>
      <c r="I192" s="19"/>
    </row>
    <row r="193" spans="2:9">
      <c r="B193" s="16"/>
      <c r="C193" s="16" t="s">
        <v>41</v>
      </c>
      <c r="D193" s="4"/>
      <c r="E193" s="17" t="s">
        <v>619</v>
      </c>
      <c r="F193" s="4"/>
      <c r="G193" s="91"/>
      <c r="H193" s="261">
        <f t="shared" ref="H193" si="23">+G193*D193*F193</f>
        <v>0</v>
      </c>
      <c r="I193" s="19"/>
    </row>
    <row r="194" spans="2:9">
      <c r="B194" s="16"/>
      <c r="C194" s="16"/>
      <c r="D194" s="4"/>
      <c r="E194" s="17"/>
      <c r="F194" s="4"/>
      <c r="G194" s="91"/>
      <c r="H194" s="260">
        <f>SUM(H192:H193)</f>
        <v>0</v>
      </c>
      <c r="I194" s="19"/>
    </row>
    <row r="195" spans="2:9">
      <c r="B195" s="16"/>
      <c r="C195" s="16" t="s">
        <v>97</v>
      </c>
      <c r="D195" s="4"/>
      <c r="E195" s="17"/>
      <c r="F195" s="4"/>
      <c r="G195" s="91"/>
      <c r="H195" s="262"/>
      <c r="I195" s="19"/>
    </row>
    <row r="196" spans="2:9">
      <c r="B196" s="16"/>
      <c r="C196" s="16" t="s">
        <v>41</v>
      </c>
      <c r="D196" s="4"/>
      <c r="E196" s="17" t="s">
        <v>619</v>
      </c>
      <c r="F196" s="4"/>
      <c r="G196" s="91"/>
      <c r="H196" s="261">
        <f t="shared" ref="H196" si="24">+G196*D196*F196</f>
        <v>0</v>
      </c>
      <c r="I196" s="19"/>
    </row>
    <row r="197" spans="2:9">
      <c r="B197" s="16"/>
      <c r="C197" s="16"/>
      <c r="D197" s="4"/>
      <c r="E197" s="17"/>
      <c r="F197" s="4"/>
      <c r="G197" s="91"/>
      <c r="H197" s="260">
        <f>SUM(H195:H196)</f>
        <v>0</v>
      </c>
      <c r="I197" s="151"/>
    </row>
    <row r="198" spans="2:9">
      <c r="B198" s="7"/>
      <c r="C198" s="48" t="s">
        <v>98</v>
      </c>
      <c r="D198" s="42"/>
      <c r="E198" s="43"/>
      <c r="F198" s="42"/>
      <c r="G198" s="104"/>
      <c r="H198" s="263">
        <f>SUM(H156,H161,H166,H171,H176,H181,H186,H191,H194,H197)</f>
        <v>0</v>
      </c>
      <c r="I198" s="264">
        <f>SUM(H198)</f>
        <v>0</v>
      </c>
    </row>
    <row r="199" spans="2:9">
      <c r="B199" s="10" t="s">
        <v>99</v>
      </c>
      <c r="C199" s="10" t="s">
        <v>100</v>
      </c>
      <c r="D199" s="13"/>
      <c r="E199" s="12"/>
      <c r="F199" s="13"/>
      <c r="G199" s="90"/>
      <c r="H199" s="15"/>
      <c r="I199" s="26"/>
    </row>
    <row r="200" spans="2:9">
      <c r="B200" s="16"/>
      <c r="C200" s="16" t="s">
        <v>101</v>
      </c>
      <c r="D200" s="4"/>
      <c r="E200" s="17"/>
      <c r="F200" s="4"/>
      <c r="G200" s="91"/>
      <c r="H200" s="19"/>
      <c r="I200" s="23"/>
    </row>
    <row r="201" spans="2:9">
      <c r="B201" s="16"/>
      <c r="C201" s="16" t="s">
        <v>88</v>
      </c>
      <c r="D201" s="4"/>
      <c r="E201" s="17" t="s">
        <v>619</v>
      </c>
      <c r="F201" s="4"/>
      <c r="G201" s="91"/>
      <c r="H201" s="265">
        <f>+G201*D201*F201</f>
        <v>0</v>
      </c>
      <c r="I201" s="247"/>
    </row>
    <row r="202" spans="2:9">
      <c r="B202" s="16"/>
      <c r="C202" s="16" t="s">
        <v>41</v>
      </c>
      <c r="D202" s="4"/>
      <c r="E202" s="17" t="s">
        <v>619</v>
      </c>
      <c r="F202" s="4"/>
      <c r="G202" s="91"/>
      <c r="H202" s="265">
        <f t="shared" ref="H202:H203" si="25">+G202*D202*F202</f>
        <v>0</v>
      </c>
      <c r="I202" s="247"/>
    </row>
    <row r="203" spans="2:9">
      <c r="B203" s="16"/>
      <c r="C203" s="16" t="s">
        <v>89</v>
      </c>
      <c r="D203" s="4"/>
      <c r="E203" s="17" t="s">
        <v>333</v>
      </c>
      <c r="F203" s="4"/>
      <c r="G203" s="91"/>
      <c r="H203" s="266">
        <f t="shared" si="25"/>
        <v>0</v>
      </c>
      <c r="I203" s="247"/>
    </row>
    <row r="204" spans="2:9">
      <c r="B204" s="16"/>
      <c r="C204" s="16"/>
      <c r="D204" s="4"/>
      <c r="E204" s="17"/>
      <c r="F204" s="4"/>
      <c r="G204" s="91"/>
      <c r="H204" s="267">
        <f>SUM(H200:H203)</f>
        <v>0</v>
      </c>
      <c r="I204" s="245"/>
    </row>
    <row r="205" spans="2:9">
      <c r="B205" s="16"/>
      <c r="C205" s="16" t="s">
        <v>102</v>
      </c>
      <c r="D205" s="4"/>
      <c r="E205" s="17"/>
      <c r="F205" s="4"/>
      <c r="G205" s="91"/>
      <c r="H205" s="257"/>
      <c r="I205" s="245"/>
    </row>
    <row r="206" spans="2:9">
      <c r="B206" s="16"/>
      <c r="C206" s="16" t="s">
        <v>88</v>
      </c>
      <c r="D206" s="4"/>
      <c r="E206" s="17" t="s">
        <v>619</v>
      </c>
      <c r="F206" s="4"/>
      <c r="G206" s="91"/>
      <c r="H206" s="261">
        <f>+G206*D206*F206</f>
        <v>0</v>
      </c>
      <c r="I206" s="245"/>
    </row>
    <row r="207" spans="2:9">
      <c r="B207" s="16"/>
      <c r="C207" s="16" t="s">
        <v>41</v>
      </c>
      <c r="D207" s="4"/>
      <c r="E207" s="17" t="s">
        <v>619</v>
      </c>
      <c r="F207" s="4"/>
      <c r="G207" s="91"/>
      <c r="H207" s="261">
        <f t="shared" ref="H207:H208" si="26">+G207*D207*F207</f>
        <v>0</v>
      </c>
      <c r="I207" s="245"/>
    </row>
    <row r="208" spans="2:9">
      <c r="B208" s="16"/>
      <c r="C208" s="16" t="s">
        <v>89</v>
      </c>
      <c r="D208" s="4"/>
      <c r="E208" s="17" t="s">
        <v>333</v>
      </c>
      <c r="F208" s="4"/>
      <c r="G208" s="91"/>
      <c r="H208" s="261">
        <f t="shared" si="26"/>
        <v>0</v>
      </c>
      <c r="I208" s="245"/>
    </row>
    <row r="209" spans="2:9">
      <c r="B209" s="16"/>
      <c r="C209" s="16"/>
      <c r="D209" s="4"/>
      <c r="E209" s="17"/>
      <c r="F209" s="4"/>
      <c r="G209" s="91"/>
      <c r="H209" s="260">
        <f>SUM(H205:H208)</f>
        <v>0</v>
      </c>
      <c r="I209" s="245"/>
    </row>
    <row r="210" spans="2:9">
      <c r="B210" s="16"/>
      <c r="C210" s="16" t="s">
        <v>103</v>
      </c>
      <c r="D210" s="4"/>
      <c r="E210" s="17"/>
      <c r="F210" s="4"/>
      <c r="G210" s="91"/>
      <c r="H210" s="262"/>
      <c r="I210" s="245"/>
    </row>
    <row r="211" spans="2:9">
      <c r="B211" s="16"/>
      <c r="C211" s="16" t="s">
        <v>41</v>
      </c>
      <c r="D211" s="4"/>
      <c r="E211" s="17" t="s">
        <v>619</v>
      </c>
      <c r="F211" s="4"/>
      <c r="G211" s="91"/>
      <c r="H211" s="261">
        <f t="shared" ref="H211" si="27">+G211*D211*F211</f>
        <v>0</v>
      </c>
      <c r="I211" s="245"/>
    </row>
    <row r="212" spans="2:9">
      <c r="B212" s="16"/>
      <c r="C212" s="16"/>
      <c r="D212" s="4"/>
      <c r="E212" s="17"/>
      <c r="F212" s="4"/>
      <c r="G212" s="91"/>
      <c r="H212" s="260">
        <f>SUM(H210:H211)</f>
        <v>0</v>
      </c>
      <c r="I212" s="245"/>
    </row>
    <row r="213" spans="2:9">
      <c r="B213" s="16"/>
      <c r="C213" s="16" t="s">
        <v>104</v>
      </c>
      <c r="D213" s="4"/>
      <c r="E213" s="17"/>
      <c r="F213" s="4"/>
      <c r="G213" s="91"/>
      <c r="H213" s="262"/>
      <c r="I213" s="245"/>
    </row>
    <row r="214" spans="2:9">
      <c r="B214" s="16"/>
      <c r="C214" s="16" t="s">
        <v>88</v>
      </c>
      <c r="D214" s="4"/>
      <c r="E214" s="17" t="s">
        <v>619</v>
      </c>
      <c r="F214" s="4"/>
      <c r="G214" s="91"/>
      <c r="H214" s="261">
        <f>+G214*D214*F214</f>
        <v>0</v>
      </c>
      <c r="I214" s="245"/>
    </row>
    <row r="215" spans="2:9">
      <c r="B215" s="16"/>
      <c r="C215" s="16" t="s">
        <v>41</v>
      </c>
      <c r="D215" s="4"/>
      <c r="E215" s="17" t="s">
        <v>619</v>
      </c>
      <c r="F215" s="4"/>
      <c r="G215" s="91"/>
      <c r="H215" s="261">
        <f t="shared" ref="H215" si="28">+G215*D215*F215</f>
        <v>0</v>
      </c>
      <c r="I215" s="245"/>
    </row>
    <row r="216" spans="2:9">
      <c r="B216" s="16"/>
      <c r="C216" s="16"/>
      <c r="D216" s="4"/>
      <c r="E216" s="17"/>
      <c r="F216" s="4"/>
      <c r="G216" s="91"/>
      <c r="H216" s="260">
        <f>SUM(H213:H215)</f>
        <v>0</v>
      </c>
      <c r="I216" s="245"/>
    </row>
    <row r="217" spans="2:9">
      <c r="B217" s="16"/>
      <c r="C217" s="16" t="s">
        <v>105</v>
      </c>
      <c r="D217" s="4"/>
      <c r="E217" s="17"/>
      <c r="F217" s="4"/>
      <c r="G217" s="91"/>
      <c r="H217" s="257"/>
      <c r="I217" s="245"/>
    </row>
    <row r="218" spans="2:9">
      <c r="B218" s="16"/>
      <c r="C218" s="16" t="s">
        <v>88</v>
      </c>
      <c r="D218" s="4"/>
      <c r="E218" s="17" t="s">
        <v>619</v>
      </c>
      <c r="F218" s="4"/>
      <c r="G218" s="91"/>
      <c r="H218" s="261">
        <f>+G218*D218*F218</f>
        <v>0</v>
      </c>
      <c r="I218" s="245"/>
    </row>
    <row r="219" spans="2:9">
      <c r="B219" s="16"/>
      <c r="C219" s="16" t="s">
        <v>41</v>
      </c>
      <c r="D219" s="4"/>
      <c r="E219" s="17" t="s">
        <v>619</v>
      </c>
      <c r="F219" s="4"/>
      <c r="G219" s="91"/>
      <c r="H219" s="261">
        <f t="shared" ref="H219:H220" si="29">+G219*D219*F219</f>
        <v>0</v>
      </c>
      <c r="I219" s="245"/>
    </row>
    <row r="220" spans="2:9">
      <c r="B220" s="16"/>
      <c r="C220" s="16" t="s">
        <v>89</v>
      </c>
      <c r="D220" s="4"/>
      <c r="E220" s="17" t="s">
        <v>333</v>
      </c>
      <c r="F220" s="4"/>
      <c r="G220" s="91"/>
      <c r="H220" s="261">
        <f t="shared" si="29"/>
        <v>0</v>
      </c>
      <c r="I220" s="245"/>
    </row>
    <row r="221" spans="2:9">
      <c r="B221" s="16"/>
      <c r="C221" s="16"/>
      <c r="D221" s="4"/>
      <c r="E221" s="17"/>
      <c r="F221" s="4"/>
      <c r="G221" s="91"/>
      <c r="H221" s="260">
        <f>SUM(H217:H220)</f>
        <v>0</v>
      </c>
      <c r="I221" s="245"/>
    </row>
    <row r="222" spans="2:9">
      <c r="B222" s="16"/>
      <c r="C222" s="16" t="s">
        <v>106</v>
      </c>
      <c r="D222" s="4"/>
      <c r="E222" s="17"/>
      <c r="F222" s="4"/>
      <c r="G222" s="91"/>
      <c r="H222" s="262"/>
      <c r="I222" s="245"/>
    </row>
    <row r="223" spans="2:9">
      <c r="B223" s="16"/>
      <c r="C223" s="16" t="s">
        <v>88</v>
      </c>
      <c r="D223" s="4"/>
      <c r="E223" s="17" t="s">
        <v>619</v>
      </c>
      <c r="F223" s="4"/>
      <c r="G223" s="91"/>
      <c r="H223" s="261">
        <f>+G223*D223*F223</f>
        <v>0</v>
      </c>
      <c r="I223" s="245"/>
    </row>
    <row r="224" spans="2:9">
      <c r="B224" s="16"/>
      <c r="C224" s="16" t="s">
        <v>41</v>
      </c>
      <c r="D224" s="4"/>
      <c r="E224" s="17" t="s">
        <v>619</v>
      </c>
      <c r="F224" s="4"/>
      <c r="G224" s="91"/>
      <c r="H224" s="261">
        <f t="shared" ref="H224" si="30">+G224*D224*F224</f>
        <v>0</v>
      </c>
      <c r="I224" s="245"/>
    </row>
    <row r="225" spans="2:9">
      <c r="B225" s="16"/>
      <c r="C225" s="16"/>
      <c r="D225" s="4"/>
      <c r="E225" s="17"/>
      <c r="F225" s="4"/>
      <c r="G225" s="91"/>
      <c r="H225" s="260">
        <f>SUM(H222:H224)</f>
        <v>0</v>
      </c>
      <c r="I225" s="245"/>
    </row>
    <row r="226" spans="2:9">
      <c r="B226" s="16"/>
      <c r="C226" s="16" t="s">
        <v>107</v>
      </c>
      <c r="D226" s="4"/>
      <c r="E226" s="17"/>
      <c r="F226" s="4"/>
      <c r="G226" s="91"/>
      <c r="H226" s="262"/>
      <c r="I226" s="245"/>
    </row>
    <row r="227" spans="2:9">
      <c r="B227" s="16"/>
      <c r="C227" s="16" t="s">
        <v>88</v>
      </c>
      <c r="D227" s="4"/>
      <c r="E227" s="17" t="s">
        <v>619</v>
      </c>
      <c r="F227" s="4"/>
      <c r="G227" s="91"/>
      <c r="H227" s="261">
        <f>+G227*D227*F227</f>
        <v>0</v>
      </c>
      <c r="I227" s="245"/>
    </row>
    <row r="228" spans="2:9">
      <c r="B228" s="16"/>
      <c r="C228" s="16" t="s">
        <v>41</v>
      </c>
      <c r="D228" s="4"/>
      <c r="E228" s="17" t="s">
        <v>619</v>
      </c>
      <c r="F228" s="4"/>
      <c r="G228" s="91"/>
      <c r="H228" s="261">
        <f t="shared" ref="H228" si="31">+G228*D228*F228</f>
        <v>0</v>
      </c>
      <c r="I228" s="245"/>
    </row>
    <row r="229" spans="2:9">
      <c r="B229" s="16"/>
      <c r="C229" s="16"/>
      <c r="D229" s="4"/>
      <c r="E229" s="17"/>
      <c r="F229" s="4"/>
      <c r="G229" s="91"/>
      <c r="H229" s="260">
        <f>SUM(H226:H228)</f>
        <v>0</v>
      </c>
      <c r="I229" s="245"/>
    </row>
    <row r="230" spans="2:9">
      <c r="B230" s="16"/>
      <c r="C230" s="16" t="s">
        <v>108</v>
      </c>
      <c r="D230" s="4"/>
      <c r="E230" s="17"/>
      <c r="F230" s="4"/>
      <c r="G230" s="91"/>
      <c r="H230" s="262"/>
      <c r="I230" s="245"/>
    </row>
    <row r="231" spans="2:9">
      <c r="B231" s="16"/>
      <c r="C231" s="16" t="s">
        <v>41</v>
      </c>
      <c r="D231" s="4"/>
      <c r="E231" s="17" t="s">
        <v>619</v>
      </c>
      <c r="F231" s="4"/>
      <c r="G231" s="91"/>
      <c r="H231" s="261">
        <f t="shared" ref="H231" si="32">+G231*D231*F231</f>
        <v>0</v>
      </c>
      <c r="I231" s="245"/>
    </row>
    <row r="232" spans="2:9">
      <c r="B232" s="16"/>
      <c r="C232" s="16"/>
      <c r="D232" s="4"/>
      <c r="E232" s="17"/>
      <c r="F232" s="4"/>
      <c r="G232" s="91"/>
      <c r="H232" s="260">
        <f>SUM(H230:H231)</f>
        <v>0</v>
      </c>
      <c r="I232" s="245"/>
    </row>
    <row r="233" spans="2:9">
      <c r="B233" s="16"/>
      <c r="C233" s="16" t="s">
        <v>109</v>
      </c>
      <c r="D233" s="4"/>
      <c r="E233" s="17"/>
      <c r="F233" s="4"/>
      <c r="G233" s="91"/>
      <c r="H233" s="257"/>
      <c r="I233" s="245"/>
    </row>
    <row r="234" spans="2:9">
      <c r="B234" s="16"/>
      <c r="C234" s="16" t="s">
        <v>88</v>
      </c>
      <c r="D234" s="4"/>
      <c r="E234" s="17" t="s">
        <v>619</v>
      </c>
      <c r="F234" s="4"/>
      <c r="G234" s="91"/>
      <c r="H234" s="261">
        <f>+G234*D234*F234</f>
        <v>0</v>
      </c>
      <c r="I234" s="245"/>
    </row>
    <row r="235" spans="2:9">
      <c r="B235" s="16"/>
      <c r="C235" s="16" t="s">
        <v>41</v>
      </c>
      <c r="D235" s="4"/>
      <c r="E235" s="17" t="s">
        <v>619</v>
      </c>
      <c r="F235" s="4"/>
      <c r="G235" s="91"/>
      <c r="H235" s="261">
        <f t="shared" ref="H235:H236" si="33">+G235*D235*F235</f>
        <v>0</v>
      </c>
      <c r="I235" s="245"/>
    </row>
    <row r="236" spans="2:9">
      <c r="B236" s="16"/>
      <c r="C236" s="16" t="s">
        <v>89</v>
      </c>
      <c r="D236" s="4"/>
      <c r="E236" s="17" t="s">
        <v>333</v>
      </c>
      <c r="F236" s="4"/>
      <c r="G236" s="91"/>
      <c r="H236" s="261">
        <f t="shared" si="33"/>
        <v>0</v>
      </c>
      <c r="I236" s="245"/>
    </row>
    <row r="237" spans="2:9">
      <c r="B237" s="16"/>
      <c r="C237" s="16"/>
      <c r="D237" s="4"/>
      <c r="E237" s="17"/>
      <c r="F237" s="4"/>
      <c r="G237" s="91"/>
      <c r="H237" s="260">
        <f>SUM(H233:H236)</f>
        <v>0</v>
      </c>
      <c r="I237" s="268"/>
    </row>
    <row r="238" spans="2:9">
      <c r="B238" s="41"/>
      <c r="C238" s="63" t="s">
        <v>110</v>
      </c>
      <c r="D238" s="42"/>
      <c r="E238" s="43"/>
      <c r="F238" s="42"/>
      <c r="G238" s="104"/>
      <c r="H238" s="263">
        <f>SUM(H204,H209,H212,H216,H221,H225,H229,H232,H237)</f>
        <v>0</v>
      </c>
      <c r="I238" s="264">
        <f>SUM(H238)</f>
        <v>0</v>
      </c>
    </row>
    <row r="239" spans="2:9">
      <c r="B239" s="54" t="s">
        <v>111</v>
      </c>
      <c r="C239" s="54" t="s">
        <v>112</v>
      </c>
      <c r="D239" s="13"/>
      <c r="E239" s="12"/>
      <c r="F239" s="13"/>
      <c r="G239" s="90"/>
      <c r="H239" s="253"/>
      <c r="I239" s="269"/>
    </row>
    <row r="240" spans="2:9">
      <c r="B240" s="16"/>
      <c r="C240" s="16" t="s">
        <v>113</v>
      </c>
      <c r="D240" s="4"/>
      <c r="E240" s="17"/>
      <c r="F240" s="4"/>
      <c r="G240" s="91"/>
      <c r="H240" s="245"/>
      <c r="I240" s="247"/>
    </row>
    <row r="241" spans="2:9">
      <c r="B241" s="16"/>
      <c r="C241" s="16" t="s">
        <v>88</v>
      </c>
      <c r="D241" s="4"/>
      <c r="E241" s="17" t="s">
        <v>619</v>
      </c>
      <c r="F241" s="4"/>
      <c r="G241" s="91"/>
      <c r="H241" s="265">
        <f>+G241*D241*F241</f>
        <v>0</v>
      </c>
      <c r="I241" s="247"/>
    </row>
    <row r="242" spans="2:9">
      <c r="B242" s="16"/>
      <c r="C242" s="16" t="s">
        <v>41</v>
      </c>
      <c r="D242" s="4"/>
      <c r="E242" s="17" t="s">
        <v>619</v>
      </c>
      <c r="F242" s="4"/>
      <c r="G242" s="91"/>
      <c r="H242" s="265">
        <f t="shared" ref="H242:H243" si="34">+G242*D242*F242</f>
        <v>0</v>
      </c>
      <c r="I242" s="247"/>
    </row>
    <row r="243" spans="2:9">
      <c r="B243" s="16"/>
      <c r="C243" s="16" t="s">
        <v>89</v>
      </c>
      <c r="D243" s="4"/>
      <c r="E243" s="17" t="s">
        <v>333</v>
      </c>
      <c r="F243" s="4"/>
      <c r="G243" s="91"/>
      <c r="H243" s="266">
        <f t="shared" si="34"/>
        <v>0</v>
      </c>
      <c r="I243" s="247"/>
    </row>
    <row r="244" spans="2:9">
      <c r="B244" s="16"/>
      <c r="C244" s="16"/>
      <c r="D244" s="4"/>
      <c r="E244" s="17"/>
      <c r="F244" s="4"/>
      <c r="G244" s="91"/>
      <c r="H244" s="267">
        <f>SUM(H240:H243)</f>
        <v>0</v>
      </c>
      <c r="I244" s="245"/>
    </row>
    <row r="245" spans="2:9">
      <c r="B245" s="16"/>
      <c r="C245" s="16" t="s">
        <v>114</v>
      </c>
      <c r="D245" s="4"/>
      <c r="E245" s="17"/>
      <c r="F245" s="4"/>
      <c r="G245" s="91"/>
      <c r="H245" s="262"/>
      <c r="I245" s="245"/>
    </row>
    <row r="246" spans="2:9">
      <c r="B246" s="16"/>
      <c r="C246" s="16" t="s">
        <v>41</v>
      </c>
      <c r="D246" s="4"/>
      <c r="E246" s="17" t="s">
        <v>619</v>
      </c>
      <c r="F246" s="4"/>
      <c r="G246" s="91"/>
      <c r="H246" s="261">
        <f t="shared" ref="H246" si="35">+G246*D246*F246</f>
        <v>0</v>
      </c>
      <c r="I246" s="245"/>
    </row>
    <row r="247" spans="2:9">
      <c r="B247" s="16"/>
      <c r="C247" s="16"/>
      <c r="D247" s="4"/>
      <c r="E247" s="17"/>
      <c r="F247" s="4"/>
      <c r="G247" s="91"/>
      <c r="H247" s="260">
        <f>SUM(H245:H246)</f>
        <v>0</v>
      </c>
      <c r="I247" s="245"/>
    </row>
    <row r="248" spans="2:9">
      <c r="B248" s="16"/>
      <c r="C248" s="16" t="s">
        <v>115</v>
      </c>
      <c r="D248" s="4"/>
      <c r="E248" s="17"/>
      <c r="F248" s="4"/>
      <c r="G248" s="91"/>
      <c r="H248" s="262"/>
      <c r="I248" s="245"/>
    </row>
    <row r="249" spans="2:9">
      <c r="B249" s="16"/>
      <c r="C249" s="16" t="s">
        <v>41</v>
      </c>
      <c r="D249" s="4"/>
      <c r="E249" s="17" t="s">
        <v>619</v>
      </c>
      <c r="F249" s="4"/>
      <c r="G249" s="91"/>
      <c r="H249" s="261">
        <f t="shared" ref="H249" si="36">+G249*D249*F249</f>
        <v>0</v>
      </c>
      <c r="I249" s="245"/>
    </row>
    <row r="250" spans="2:9">
      <c r="B250" s="16"/>
      <c r="C250" s="16"/>
      <c r="D250" s="4"/>
      <c r="E250" s="17"/>
      <c r="F250" s="4"/>
      <c r="G250" s="91"/>
      <c r="H250" s="257">
        <f>SUM(H248:H249)</f>
        <v>0</v>
      </c>
      <c r="I250" s="245"/>
    </row>
    <row r="251" spans="2:9">
      <c r="B251" s="16"/>
      <c r="C251" s="16" t="s">
        <v>116</v>
      </c>
      <c r="D251" s="4"/>
      <c r="E251" s="17"/>
      <c r="F251" s="4"/>
      <c r="G251" s="91"/>
      <c r="H251" s="253"/>
      <c r="I251" s="247"/>
    </row>
    <row r="252" spans="2:9">
      <c r="B252" s="16"/>
      <c r="C252" s="16" t="s">
        <v>88</v>
      </c>
      <c r="D252" s="4"/>
      <c r="E252" s="17" t="s">
        <v>619</v>
      </c>
      <c r="F252" s="4"/>
      <c r="G252" s="91"/>
      <c r="H252" s="245"/>
      <c r="I252" s="247"/>
    </row>
    <row r="253" spans="2:9">
      <c r="B253" s="16"/>
      <c r="C253" s="16" t="s">
        <v>41</v>
      </c>
      <c r="D253" s="4"/>
      <c r="E253" s="17" t="s">
        <v>619</v>
      </c>
      <c r="F253" s="4"/>
      <c r="G253" s="91"/>
      <c r="H253" s="265">
        <f>+G253*D253*F253</f>
        <v>0</v>
      </c>
      <c r="I253" s="247"/>
    </row>
    <row r="254" spans="2:9">
      <c r="B254" s="16"/>
      <c r="C254" s="16" t="s">
        <v>89</v>
      </c>
      <c r="D254" s="4"/>
      <c r="E254" s="17" t="s">
        <v>333</v>
      </c>
      <c r="F254" s="4"/>
      <c r="G254" s="91"/>
      <c r="H254" s="265">
        <f t="shared" ref="H254:H255" si="37">+G254*D254*F254</f>
        <v>0</v>
      </c>
      <c r="I254" s="247"/>
    </row>
    <row r="255" spans="2:9">
      <c r="B255" s="16"/>
      <c r="C255" s="16"/>
      <c r="D255" s="4"/>
      <c r="E255" s="17"/>
      <c r="F255" s="4"/>
      <c r="G255" s="91"/>
      <c r="H255" s="266">
        <f t="shared" si="37"/>
        <v>0</v>
      </c>
      <c r="I255" s="247"/>
    </row>
    <row r="256" spans="2:9">
      <c r="B256" s="16"/>
      <c r="C256" s="16"/>
      <c r="D256" s="4"/>
      <c r="E256" s="17"/>
      <c r="F256" s="4"/>
      <c r="G256" s="91"/>
      <c r="H256" s="270">
        <f>SUM(H251:H255)</f>
        <v>0</v>
      </c>
      <c r="I256" s="247"/>
    </row>
    <row r="257" spans="2:9">
      <c r="B257" s="16"/>
      <c r="C257" s="16" t="s">
        <v>117</v>
      </c>
      <c r="D257" s="4"/>
      <c r="E257" s="17"/>
      <c r="F257" s="4"/>
      <c r="G257" s="91"/>
      <c r="H257" s="253"/>
      <c r="I257" s="247"/>
    </row>
    <row r="258" spans="2:9">
      <c r="B258" s="16"/>
      <c r="C258" s="16" t="s">
        <v>88</v>
      </c>
      <c r="D258" s="4"/>
      <c r="E258" s="17" t="s">
        <v>619</v>
      </c>
      <c r="F258" s="4"/>
      <c r="G258" s="91"/>
      <c r="H258" s="265">
        <f>+G258*D258*F258</f>
        <v>0</v>
      </c>
      <c r="I258" s="247"/>
    </row>
    <row r="259" spans="2:9">
      <c r="B259" s="16"/>
      <c r="C259" s="16" t="s">
        <v>41</v>
      </c>
      <c r="D259" s="4"/>
      <c r="E259" s="17" t="s">
        <v>619</v>
      </c>
      <c r="F259" s="4"/>
      <c r="G259" s="91"/>
      <c r="H259" s="265">
        <f t="shared" ref="H259:H260" si="38">+G259*D259*F259</f>
        <v>0</v>
      </c>
      <c r="I259" s="247"/>
    </row>
    <row r="260" spans="2:9">
      <c r="B260" s="16"/>
      <c r="C260" s="16" t="s">
        <v>89</v>
      </c>
      <c r="D260" s="4"/>
      <c r="E260" s="17" t="s">
        <v>333</v>
      </c>
      <c r="F260" s="4"/>
      <c r="G260" s="91"/>
      <c r="H260" s="266">
        <f t="shared" si="38"/>
        <v>0</v>
      </c>
      <c r="I260" s="247"/>
    </row>
    <row r="261" spans="2:9">
      <c r="B261" s="16"/>
      <c r="C261" s="16"/>
      <c r="D261" s="4"/>
      <c r="E261" s="17"/>
      <c r="F261" s="4"/>
      <c r="G261" s="91"/>
      <c r="H261" s="267">
        <f>SUM(H257:H260)</f>
        <v>0</v>
      </c>
      <c r="I261" s="245"/>
    </row>
    <row r="262" spans="2:9">
      <c r="B262" s="16"/>
      <c r="C262" s="16" t="s">
        <v>118</v>
      </c>
      <c r="D262" s="4"/>
      <c r="E262" s="17"/>
      <c r="F262" s="4"/>
      <c r="G262" s="91"/>
      <c r="H262" s="262"/>
      <c r="I262" s="245"/>
    </row>
    <row r="263" spans="2:9">
      <c r="B263" s="16"/>
      <c r="C263" s="16" t="s">
        <v>88</v>
      </c>
      <c r="D263" s="4"/>
      <c r="E263" s="17" t="s">
        <v>619</v>
      </c>
      <c r="F263" s="4"/>
      <c r="G263" s="91"/>
      <c r="H263" s="261">
        <f>+G263*D263*F263</f>
        <v>0</v>
      </c>
      <c r="I263" s="245"/>
    </row>
    <row r="264" spans="2:9">
      <c r="B264" s="16"/>
      <c r="C264" s="16" t="s">
        <v>41</v>
      </c>
      <c r="D264" s="4"/>
      <c r="E264" s="17" t="s">
        <v>619</v>
      </c>
      <c r="F264" s="4"/>
      <c r="G264" s="91"/>
      <c r="H264" s="261">
        <f t="shared" ref="H264:H265" si="39">+G264*D264*F264</f>
        <v>0</v>
      </c>
      <c r="I264" s="245"/>
    </row>
    <row r="265" spans="2:9">
      <c r="B265" s="16"/>
      <c r="C265" s="16" t="s">
        <v>89</v>
      </c>
      <c r="D265" s="4"/>
      <c r="E265" s="17" t="s">
        <v>333</v>
      </c>
      <c r="F265" s="4"/>
      <c r="G265" s="91"/>
      <c r="H265" s="261">
        <f t="shared" si="39"/>
        <v>0</v>
      </c>
      <c r="I265" s="245"/>
    </row>
    <row r="266" spans="2:9">
      <c r="B266" s="16"/>
      <c r="C266" s="16"/>
      <c r="D266" s="4"/>
      <c r="E266" s="17"/>
      <c r="F266" s="4"/>
      <c r="G266" s="91"/>
      <c r="H266" s="260">
        <f>SUM(H262:H265)</f>
        <v>0</v>
      </c>
      <c r="I266" s="245"/>
    </row>
    <row r="267" spans="2:9">
      <c r="B267" s="16"/>
      <c r="C267" s="16" t="s">
        <v>119</v>
      </c>
      <c r="D267" s="4"/>
      <c r="E267" s="17"/>
      <c r="F267" s="4"/>
      <c r="G267" s="91"/>
      <c r="H267" s="262"/>
      <c r="I267" s="245"/>
    </row>
    <row r="268" spans="2:9">
      <c r="B268" s="16"/>
      <c r="C268" s="16" t="s">
        <v>88</v>
      </c>
      <c r="D268" s="4"/>
      <c r="E268" s="17" t="s">
        <v>619</v>
      </c>
      <c r="F268" s="4"/>
      <c r="G268" s="91"/>
      <c r="H268" s="261">
        <f>+G268*D268*F268</f>
        <v>0</v>
      </c>
      <c r="I268" s="245"/>
    </row>
    <row r="269" spans="2:9">
      <c r="B269" s="16"/>
      <c r="C269" s="16" t="s">
        <v>41</v>
      </c>
      <c r="D269" s="4"/>
      <c r="E269" s="17" t="s">
        <v>619</v>
      </c>
      <c r="F269" s="4"/>
      <c r="G269" s="91"/>
      <c r="H269" s="261">
        <f t="shared" ref="H269:H270" si="40">+G269*D269*F269</f>
        <v>0</v>
      </c>
      <c r="I269" s="245"/>
    </row>
    <row r="270" spans="2:9">
      <c r="B270" s="16"/>
      <c r="C270" s="16" t="s">
        <v>89</v>
      </c>
      <c r="D270" s="4"/>
      <c r="E270" s="17" t="s">
        <v>333</v>
      </c>
      <c r="F270" s="4"/>
      <c r="G270" s="91"/>
      <c r="H270" s="261">
        <f t="shared" si="40"/>
        <v>0</v>
      </c>
      <c r="I270" s="245"/>
    </row>
    <row r="271" spans="2:9">
      <c r="B271" s="16"/>
      <c r="C271" s="16"/>
      <c r="D271" s="4"/>
      <c r="E271" s="17"/>
      <c r="F271" s="4"/>
      <c r="G271" s="91"/>
      <c r="H271" s="260">
        <f>SUM(H267:H270)</f>
        <v>0</v>
      </c>
      <c r="I271" s="245"/>
    </row>
    <row r="272" spans="2:9">
      <c r="B272" s="16"/>
      <c r="C272" s="16" t="s">
        <v>120</v>
      </c>
      <c r="D272" s="4"/>
      <c r="E272" s="17"/>
      <c r="F272" s="4"/>
      <c r="G272" s="91"/>
      <c r="H272" s="262"/>
      <c r="I272" s="245"/>
    </row>
    <row r="273" spans="2:9">
      <c r="B273" s="16"/>
      <c r="C273" s="16" t="s">
        <v>41</v>
      </c>
      <c r="D273" s="4"/>
      <c r="E273" s="17" t="s">
        <v>619</v>
      </c>
      <c r="F273" s="4"/>
      <c r="G273" s="91"/>
      <c r="H273" s="261">
        <f t="shared" ref="H273" si="41">+G273*D273*F273</f>
        <v>0</v>
      </c>
      <c r="I273" s="245"/>
    </row>
    <row r="274" spans="2:9">
      <c r="B274" s="16"/>
      <c r="C274" s="16"/>
      <c r="D274" s="4"/>
      <c r="E274" s="17"/>
      <c r="F274" s="4"/>
      <c r="G274" s="91"/>
      <c r="H274" s="260">
        <f>SUM(H272:H273)</f>
        <v>0</v>
      </c>
      <c r="I274" s="245"/>
    </row>
    <row r="275" spans="2:9">
      <c r="B275" s="16"/>
      <c r="C275" s="16" t="s">
        <v>121</v>
      </c>
      <c r="D275" s="4"/>
      <c r="E275" s="17"/>
      <c r="F275" s="4"/>
      <c r="G275" s="91"/>
      <c r="H275" s="262"/>
      <c r="I275" s="245"/>
    </row>
    <row r="276" spans="2:9">
      <c r="B276" s="16"/>
      <c r="C276" s="16" t="s">
        <v>41</v>
      </c>
      <c r="D276" s="4"/>
      <c r="E276" s="17" t="s">
        <v>619</v>
      </c>
      <c r="F276" s="4"/>
      <c r="G276" s="91"/>
      <c r="H276" s="261">
        <f t="shared" ref="H276" si="42">+G276*D276*F276</f>
        <v>0</v>
      </c>
      <c r="I276" s="245"/>
    </row>
    <row r="277" spans="2:9">
      <c r="B277" s="16"/>
      <c r="C277" s="16"/>
      <c r="D277" s="4"/>
      <c r="E277" s="17"/>
      <c r="F277" s="4"/>
      <c r="G277" s="91"/>
      <c r="H277" s="260">
        <f>SUM(H275:H276)</f>
        <v>0</v>
      </c>
      <c r="I277" s="245"/>
    </row>
    <row r="278" spans="2:9">
      <c r="B278" s="16"/>
      <c r="C278" s="16" t="s">
        <v>122</v>
      </c>
      <c r="D278" s="4"/>
      <c r="E278" s="17"/>
      <c r="F278" s="4"/>
      <c r="G278" s="91"/>
      <c r="H278" s="262"/>
      <c r="I278" s="245"/>
    </row>
    <row r="279" spans="2:9">
      <c r="B279" s="16"/>
      <c r="C279" s="16" t="s">
        <v>88</v>
      </c>
      <c r="D279" s="4"/>
      <c r="E279" s="17" t="s">
        <v>619</v>
      </c>
      <c r="F279" s="4"/>
      <c r="G279" s="91"/>
      <c r="H279" s="261">
        <f>+G279*D279*F279</f>
        <v>0</v>
      </c>
      <c r="I279" s="245"/>
    </row>
    <row r="280" spans="2:9">
      <c r="B280" s="16"/>
      <c r="C280" s="16" t="s">
        <v>41</v>
      </c>
      <c r="D280" s="4"/>
      <c r="E280" s="17" t="s">
        <v>619</v>
      </c>
      <c r="F280" s="4"/>
      <c r="G280" s="91"/>
      <c r="H280" s="261">
        <f t="shared" ref="H280:H281" si="43">+G280*D280*F280</f>
        <v>0</v>
      </c>
      <c r="I280" s="245"/>
    </row>
    <row r="281" spans="2:9">
      <c r="B281" s="16"/>
      <c r="C281" s="16" t="s">
        <v>89</v>
      </c>
      <c r="D281" s="4"/>
      <c r="E281" s="17" t="s">
        <v>333</v>
      </c>
      <c r="F281" s="4"/>
      <c r="G281" s="91"/>
      <c r="H281" s="261">
        <f t="shared" si="43"/>
        <v>0</v>
      </c>
      <c r="I281" s="245"/>
    </row>
    <row r="282" spans="2:9">
      <c r="B282" s="16"/>
      <c r="C282" s="16"/>
      <c r="D282" s="4"/>
      <c r="E282" s="17"/>
      <c r="F282" s="4"/>
      <c r="G282" s="91"/>
      <c r="H282" s="260">
        <f>SUM(H278:H281)</f>
        <v>0</v>
      </c>
      <c r="I282" s="268"/>
    </row>
    <row r="283" spans="2:9">
      <c r="B283" s="41"/>
      <c r="C283" s="63" t="s">
        <v>123</v>
      </c>
      <c r="D283" s="42"/>
      <c r="E283" s="43"/>
      <c r="F283" s="42"/>
      <c r="G283" s="104"/>
      <c r="H283" s="271">
        <f>SUM(H244,H247,H250,H255,H261,H266,H271,H274,H277,H282)</f>
        <v>0</v>
      </c>
      <c r="I283" s="272">
        <f>SUM(H283)</f>
        <v>0</v>
      </c>
    </row>
    <row r="284" spans="2:9">
      <c r="B284" s="54" t="s">
        <v>124</v>
      </c>
      <c r="C284" s="54" t="s">
        <v>125</v>
      </c>
      <c r="D284" s="13"/>
      <c r="E284" s="12"/>
      <c r="F284" s="13"/>
      <c r="G284" s="90"/>
      <c r="H284" s="257"/>
      <c r="I284" s="253"/>
    </row>
    <row r="285" spans="2:9">
      <c r="B285" s="16"/>
      <c r="C285" s="16" t="s">
        <v>126</v>
      </c>
      <c r="D285" s="4"/>
      <c r="E285" s="17"/>
      <c r="F285" s="4"/>
      <c r="G285" s="91"/>
      <c r="H285" s="261">
        <f>+G285*D285*F285</f>
        <v>0</v>
      </c>
      <c r="I285" s="245"/>
    </row>
    <row r="286" spans="2:9">
      <c r="B286" s="16"/>
      <c r="C286" s="16" t="s">
        <v>88</v>
      </c>
      <c r="D286" s="4"/>
      <c r="E286" s="17" t="s">
        <v>619</v>
      </c>
      <c r="F286" s="4"/>
      <c r="G286" s="91"/>
      <c r="H286" s="261">
        <f>+G286*D286*F286</f>
        <v>0</v>
      </c>
      <c r="I286" s="245"/>
    </row>
    <row r="287" spans="2:9">
      <c r="B287" s="16"/>
      <c r="C287" s="16" t="s">
        <v>41</v>
      </c>
      <c r="D287" s="4"/>
      <c r="E287" s="17" t="s">
        <v>619</v>
      </c>
      <c r="F287" s="4"/>
      <c r="G287" s="91"/>
      <c r="H287" s="261">
        <f t="shared" ref="H287:H288" si="44">+G287*D287*F287</f>
        <v>0</v>
      </c>
      <c r="I287" s="245"/>
    </row>
    <row r="288" spans="2:9">
      <c r="B288" s="16"/>
      <c r="C288" s="16" t="s">
        <v>89</v>
      </c>
      <c r="D288" s="4"/>
      <c r="E288" s="17" t="s">
        <v>333</v>
      </c>
      <c r="F288" s="4"/>
      <c r="G288" s="91"/>
      <c r="H288" s="261">
        <f t="shared" si="44"/>
        <v>0</v>
      </c>
      <c r="I288" s="245"/>
    </row>
    <row r="289" spans="2:9">
      <c r="B289" s="16"/>
      <c r="C289" s="16"/>
      <c r="D289" s="4"/>
      <c r="E289" s="17"/>
      <c r="F289" s="4"/>
      <c r="G289" s="91"/>
      <c r="H289" s="260">
        <f>SUM(H284:H288)</f>
        <v>0</v>
      </c>
      <c r="I289" s="245"/>
    </row>
    <row r="290" spans="2:9">
      <c r="B290" s="16"/>
      <c r="C290" s="16" t="s">
        <v>127</v>
      </c>
      <c r="D290" s="4"/>
      <c r="E290" s="17"/>
      <c r="F290" s="4"/>
      <c r="G290" s="91"/>
      <c r="H290" s="262"/>
      <c r="I290" s="245"/>
    </row>
    <row r="291" spans="2:9">
      <c r="B291" s="16"/>
      <c r="C291" s="16" t="s">
        <v>88</v>
      </c>
      <c r="D291" s="4"/>
      <c r="E291" s="17" t="s">
        <v>619</v>
      </c>
      <c r="F291" s="4"/>
      <c r="G291" s="91"/>
      <c r="H291" s="261">
        <f>+G291*D291*F291</f>
        <v>0</v>
      </c>
      <c r="I291" s="245"/>
    </row>
    <row r="292" spans="2:9">
      <c r="B292" s="16"/>
      <c r="C292" s="16" t="s">
        <v>41</v>
      </c>
      <c r="D292" s="4"/>
      <c r="E292" s="17" t="s">
        <v>619</v>
      </c>
      <c r="F292" s="4"/>
      <c r="G292" s="91"/>
      <c r="H292" s="261">
        <f t="shared" ref="H292:H293" si="45">+G292*D292*F292</f>
        <v>0</v>
      </c>
      <c r="I292" s="245"/>
    </row>
    <row r="293" spans="2:9">
      <c r="B293" s="16"/>
      <c r="C293" s="16" t="s">
        <v>89</v>
      </c>
      <c r="D293" s="4"/>
      <c r="E293" s="17" t="s">
        <v>333</v>
      </c>
      <c r="F293" s="4"/>
      <c r="G293" s="91"/>
      <c r="H293" s="261">
        <f t="shared" si="45"/>
        <v>0</v>
      </c>
      <c r="I293" s="245"/>
    </row>
    <row r="294" spans="2:9">
      <c r="B294" s="16"/>
      <c r="C294" s="16"/>
      <c r="D294" s="4"/>
      <c r="E294" s="17"/>
      <c r="F294" s="4"/>
      <c r="G294" s="91"/>
      <c r="H294" s="260">
        <f>SUM(H290:H293)</f>
        <v>0</v>
      </c>
      <c r="I294" s="245"/>
    </row>
    <row r="295" spans="2:9">
      <c r="B295" s="16"/>
      <c r="C295" s="16" t="s">
        <v>128</v>
      </c>
      <c r="D295" s="4"/>
      <c r="E295" s="17"/>
      <c r="F295" s="4"/>
      <c r="G295" s="91"/>
      <c r="H295" s="262"/>
      <c r="I295" s="245"/>
    </row>
    <row r="296" spans="2:9">
      <c r="B296" s="16"/>
      <c r="C296" s="16" t="s">
        <v>88</v>
      </c>
      <c r="D296" s="4"/>
      <c r="E296" s="17" t="s">
        <v>619</v>
      </c>
      <c r="F296" s="4"/>
      <c r="G296" s="91"/>
      <c r="H296" s="261">
        <f>+G296*D296*F296</f>
        <v>0</v>
      </c>
      <c r="I296" s="245"/>
    </row>
    <row r="297" spans="2:9">
      <c r="B297" s="16"/>
      <c r="C297" s="16" t="s">
        <v>41</v>
      </c>
      <c r="D297" s="4"/>
      <c r="E297" s="17" t="s">
        <v>619</v>
      </c>
      <c r="F297" s="4"/>
      <c r="G297" s="91"/>
      <c r="H297" s="261">
        <f t="shared" ref="H297:H298" si="46">+G297*D297*F297</f>
        <v>0</v>
      </c>
      <c r="I297" s="245"/>
    </row>
    <row r="298" spans="2:9">
      <c r="B298" s="16"/>
      <c r="C298" s="16" t="s">
        <v>89</v>
      </c>
      <c r="D298" s="4"/>
      <c r="E298" s="17" t="s">
        <v>333</v>
      </c>
      <c r="F298" s="4"/>
      <c r="G298" s="91"/>
      <c r="H298" s="261">
        <f t="shared" si="46"/>
        <v>0</v>
      </c>
      <c r="I298" s="245"/>
    </row>
    <row r="299" spans="2:9">
      <c r="B299" s="16"/>
      <c r="C299" s="16"/>
      <c r="D299" s="4"/>
      <c r="E299" s="17"/>
      <c r="F299" s="4"/>
      <c r="G299" s="91"/>
      <c r="H299" s="260">
        <f>SUM(H295:H298)</f>
        <v>0</v>
      </c>
      <c r="I299" s="245"/>
    </row>
    <row r="300" spans="2:9">
      <c r="B300" s="16"/>
      <c r="C300" s="16" t="s">
        <v>129</v>
      </c>
      <c r="D300" s="4"/>
      <c r="E300" s="17"/>
      <c r="F300" s="4"/>
      <c r="G300" s="91"/>
      <c r="H300" s="262"/>
      <c r="I300" s="245"/>
    </row>
    <row r="301" spans="2:9">
      <c r="B301" s="16"/>
      <c r="C301" s="16" t="s">
        <v>88</v>
      </c>
      <c r="D301" s="4"/>
      <c r="E301" s="17" t="s">
        <v>619</v>
      </c>
      <c r="F301" s="4"/>
      <c r="G301" s="91"/>
      <c r="H301" s="261">
        <f>+G301*D301*F301</f>
        <v>0</v>
      </c>
      <c r="I301" s="245"/>
    </row>
    <row r="302" spans="2:9">
      <c r="B302" s="16"/>
      <c r="C302" s="16" t="s">
        <v>41</v>
      </c>
      <c r="D302" s="4"/>
      <c r="E302" s="17" t="s">
        <v>619</v>
      </c>
      <c r="F302" s="4"/>
      <c r="G302" s="91"/>
      <c r="H302" s="261">
        <f t="shared" ref="H302:H303" si="47">+G302*D302*F302</f>
        <v>0</v>
      </c>
      <c r="I302" s="245"/>
    </row>
    <row r="303" spans="2:9">
      <c r="B303" s="16"/>
      <c r="C303" s="16" t="s">
        <v>89</v>
      </c>
      <c r="D303" s="4"/>
      <c r="E303" s="17" t="s">
        <v>333</v>
      </c>
      <c r="F303" s="4"/>
      <c r="G303" s="91"/>
      <c r="H303" s="261">
        <f t="shared" si="47"/>
        <v>0</v>
      </c>
      <c r="I303" s="245"/>
    </row>
    <row r="304" spans="2:9">
      <c r="B304" s="16"/>
      <c r="C304" s="16"/>
      <c r="D304" s="4"/>
      <c r="E304" s="17"/>
      <c r="F304" s="4"/>
      <c r="G304" s="91"/>
      <c r="H304" s="260">
        <f>SUM(H300:H303)</f>
        <v>0</v>
      </c>
      <c r="I304" s="245"/>
    </row>
    <row r="305" spans="2:9">
      <c r="B305" s="16"/>
      <c r="C305" s="16" t="s">
        <v>130</v>
      </c>
      <c r="D305" s="4"/>
      <c r="E305" s="17"/>
      <c r="F305" s="4"/>
      <c r="G305" s="91"/>
      <c r="H305" s="262"/>
      <c r="I305" s="245"/>
    </row>
    <row r="306" spans="2:9">
      <c r="B306" s="16"/>
      <c r="C306" s="16" t="s">
        <v>88</v>
      </c>
      <c r="D306" s="4"/>
      <c r="E306" s="17" t="s">
        <v>619</v>
      </c>
      <c r="F306" s="4"/>
      <c r="G306" s="91"/>
      <c r="H306" s="261">
        <f>+G306*D306*F306</f>
        <v>0</v>
      </c>
      <c r="I306" s="245"/>
    </row>
    <row r="307" spans="2:9">
      <c r="B307" s="16"/>
      <c r="C307" s="16" t="s">
        <v>41</v>
      </c>
      <c r="D307" s="4"/>
      <c r="E307" s="17" t="s">
        <v>619</v>
      </c>
      <c r="F307" s="4"/>
      <c r="G307" s="91"/>
      <c r="H307" s="261">
        <f t="shared" ref="H307:H308" si="48">+G307*D307*F307</f>
        <v>0</v>
      </c>
      <c r="I307" s="245"/>
    </row>
    <row r="308" spans="2:9">
      <c r="B308" s="16"/>
      <c r="C308" s="16" t="s">
        <v>89</v>
      </c>
      <c r="D308" s="4"/>
      <c r="E308" s="17" t="s">
        <v>333</v>
      </c>
      <c r="F308" s="4"/>
      <c r="G308" s="91"/>
      <c r="H308" s="261">
        <f t="shared" si="48"/>
        <v>0</v>
      </c>
      <c r="I308" s="245"/>
    </row>
    <row r="309" spans="2:9">
      <c r="B309" s="16"/>
      <c r="C309" s="16"/>
      <c r="D309" s="4"/>
      <c r="E309" s="17"/>
      <c r="F309" s="4"/>
      <c r="G309" s="91"/>
      <c r="H309" s="260">
        <f>SUM(H305:H308)</f>
        <v>0</v>
      </c>
      <c r="I309" s="245"/>
    </row>
    <row r="310" spans="2:9">
      <c r="B310" s="16"/>
      <c r="C310" s="16" t="s">
        <v>131</v>
      </c>
      <c r="D310" s="4"/>
      <c r="E310" s="17"/>
      <c r="F310" s="4"/>
      <c r="G310" s="91"/>
      <c r="H310" s="262"/>
      <c r="I310" s="245"/>
    </row>
    <row r="311" spans="2:9">
      <c r="B311" s="16"/>
      <c r="C311" s="16" t="s">
        <v>88</v>
      </c>
      <c r="D311" s="4"/>
      <c r="E311" s="17" t="s">
        <v>619</v>
      </c>
      <c r="F311" s="4"/>
      <c r="G311" s="91"/>
      <c r="H311" s="261">
        <f>+G311*D311*F311</f>
        <v>0</v>
      </c>
      <c r="I311" s="245"/>
    </row>
    <row r="312" spans="2:9">
      <c r="B312" s="16"/>
      <c r="C312" s="16" t="s">
        <v>41</v>
      </c>
      <c r="D312" s="4"/>
      <c r="E312" s="17" t="s">
        <v>619</v>
      </c>
      <c r="F312" s="4"/>
      <c r="G312" s="91"/>
      <c r="H312" s="261">
        <f t="shared" ref="H312:H313" si="49">+G312*D312*F312</f>
        <v>0</v>
      </c>
      <c r="I312" s="245"/>
    </row>
    <row r="313" spans="2:9">
      <c r="B313" s="16"/>
      <c r="C313" s="16" t="s">
        <v>89</v>
      </c>
      <c r="D313" s="4"/>
      <c r="E313" s="17" t="s">
        <v>333</v>
      </c>
      <c r="F313" s="4"/>
      <c r="G313" s="91"/>
      <c r="H313" s="261">
        <f t="shared" si="49"/>
        <v>0</v>
      </c>
      <c r="I313" s="245"/>
    </row>
    <row r="314" spans="2:9">
      <c r="B314" s="16"/>
      <c r="C314" s="16"/>
      <c r="D314" s="4"/>
      <c r="E314" s="17"/>
      <c r="F314" s="4"/>
      <c r="G314" s="91"/>
      <c r="H314" s="260">
        <f>SUM(H310:H313)</f>
        <v>0</v>
      </c>
      <c r="I314" s="245"/>
    </row>
    <row r="315" spans="2:9">
      <c r="B315" s="16"/>
      <c r="C315" s="16" t="s">
        <v>132</v>
      </c>
      <c r="D315" s="4"/>
      <c r="E315" s="17"/>
      <c r="F315" s="4"/>
      <c r="G315" s="91"/>
      <c r="H315" s="262"/>
      <c r="I315" s="245"/>
    </row>
    <row r="316" spans="2:9">
      <c r="B316" s="16"/>
      <c r="C316" s="16" t="s">
        <v>88</v>
      </c>
      <c r="D316" s="4"/>
      <c r="E316" s="17" t="s">
        <v>619</v>
      </c>
      <c r="F316" s="4"/>
      <c r="G316" s="91"/>
      <c r="H316" s="261">
        <f>+G316*D316*F316</f>
        <v>0</v>
      </c>
      <c r="I316" s="245"/>
    </row>
    <row r="317" spans="2:9">
      <c r="B317" s="16"/>
      <c r="C317" s="16" t="s">
        <v>41</v>
      </c>
      <c r="D317" s="4"/>
      <c r="E317" s="17" t="s">
        <v>619</v>
      </c>
      <c r="F317" s="4"/>
      <c r="G317" s="91"/>
      <c r="H317" s="261">
        <f t="shared" ref="H317:H318" si="50">+G317*D317*F317</f>
        <v>0</v>
      </c>
      <c r="I317" s="245"/>
    </row>
    <row r="318" spans="2:9">
      <c r="B318" s="16"/>
      <c r="C318" s="16" t="s">
        <v>89</v>
      </c>
      <c r="D318" s="4"/>
      <c r="E318" s="17" t="s">
        <v>333</v>
      </c>
      <c r="F318" s="4"/>
      <c r="G318" s="91"/>
      <c r="H318" s="261">
        <f t="shared" si="50"/>
        <v>0</v>
      </c>
      <c r="I318" s="245"/>
    </row>
    <row r="319" spans="2:9">
      <c r="B319" s="16"/>
      <c r="C319" s="16"/>
      <c r="D319" s="4"/>
      <c r="E319" s="17"/>
      <c r="F319" s="4"/>
      <c r="G319" s="91"/>
      <c r="H319" s="260">
        <f>SUM(H315:H318)</f>
        <v>0</v>
      </c>
      <c r="I319" s="245"/>
    </row>
    <row r="320" spans="2:9">
      <c r="B320" s="16"/>
      <c r="C320" s="16" t="s">
        <v>133</v>
      </c>
      <c r="D320" s="4"/>
      <c r="E320" s="17"/>
      <c r="F320" s="4"/>
      <c r="G320" s="91"/>
      <c r="H320" s="262"/>
      <c r="I320" s="245"/>
    </row>
    <row r="321" spans="2:9">
      <c r="B321" s="16"/>
      <c r="C321" s="16" t="s">
        <v>88</v>
      </c>
      <c r="D321" s="4"/>
      <c r="E321" s="17" t="s">
        <v>619</v>
      </c>
      <c r="F321" s="4"/>
      <c r="G321" s="91"/>
      <c r="H321" s="261">
        <f>+G321*D321*F321</f>
        <v>0</v>
      </c>
      <c r="I321" s="245"/>
    </row>
    <row r="322" spans="2:9">
      <c r="B322" s="16"/>
      <c r="C322" s="16" t="s">
        <v>41</v>
      </c>
      <c r="D322" s="4"/>
      <c r="E322" s="17" t="s">
        <v>619</v>
      </c>
      <c r="F322" s="4"/>
      <c r="G322" s="91"/>
      <c r="H322" s="261">
        <f t="shared" ref="H322:H323" si="51">+G322*D322*F322</f>
        <v>0</v>
      </c>
      <c r="I322" s="245"/>
    </row>
    <row r="323" spans="2:9">
      <c r="B323" s="16"/>
      <c r="C323" s="16" t="s">
        <v>89</v>
      </c>
      <c r="D323" s="4"/>
      <c r="E323" s="17" t="s">
        <v>333</v>
      </c>
      <c r="F323" s="4"/>
      <c r="G323" s="91"/>
      <c r="H323" s="261">
        <f t="shared" si="51"/>
        <v>0</v>
      </c>
      <c r="I323" s="245"/>
    </row>
    <row r="324" spans="2:9">
      <c r="B324" s="16"/>
      <c r="C324" s="16"/>
      <c r="D324" s="4"/>
      <c r="E324" s="17"/>
      <c r="F324" s="4"/>
      <c r="G324" s="91"/>
      <c r="H324" s="260">
        <f>SUM(H320:H323)</f>
        <v>0</v>
      </c>
      <c r="I324" s="245"/>
    </row>
    <row r="325" spans="2:9">
      <c r="B325" s="16"/>
      <c r="C325" s="16" t="s">
        <v>134</v>
      </c>
      <c r="D325" s="4"/>
      <c r="E325" s="17"/>
      <c r="F325" s="4"/>
      <c r="G325" s="91"/>
      <c r="H325" s="262"/>
      <c r="I325" s="245"/>
    </row>
    <row r="326" spans="2:9">
      <c r="B326" s="16"/>
      <c r="C326" s="16" t="s">
        <v>88</v>
      </c>
      <c r="D326" s="4"/>
      <c r="E326" s="17" t="s">
        <v>619</v>
      </c>
      <c r="F326" s="4"/>
      <c r="G326" s="91"/>
      <c r="H326" s="261">
        <f>+G326*D326*F326</f>
        <v>0</v>
      </c>
      <c r="I326" s="245"/>
    </row>
    <row r="327" spans="2:9">
      <c r="B327" s="16"/>
      <c r="C327" s="16" t="s">
        <v>41</v>
      </c>
      <c r="D327" s="4"/>
      <c r="E327" s="17" t="s">
        <v>619</v>
      </c>
      <c r="F327" s="4"/>
      <c r="G327" s="91"/>
      <c r="H327" s="261">
        <f t="shared" ref="H327:H328" si="52">+G327*D327*F327</f>
        <v>0</v>
      </c>
      <c r="I327" s="245"/>
    </row>
    <row r="328" spans="2:9">
      <c r="B328" s="16"/>
      <c r="C328" s="16" t="s">
        <v>89</v>
      </c>
      <c r="D328" s="4"/>
      <c r="E328" s="17" t="s">
        <v>333</v>
      </c>
      <c r="F328" s="4"/>
      <c r="G328" s="91"/>
      <c r="H328" s="261">
        <f t="shared" si="52"/>
        <v>0</v>
      </c>
      <c r="I328" s="245"/>
    </row>
    <row r="329" spans="2:9">
      <c r="B329" s="16"/>
      <c r="C329" s="16"/>
      <c r="D329" s="4"/>
      <c r="E329" s="17"/>
      <c r="F329" s="4"/>
      <c r="G329" s="91"/>
      <c r="H329" s="260">
        <f>SUM(H325:H328)</f>
        <v>0</v>
      </c>
      <c r="I329" s="245"/>
    </row>
    <row r="330" spans="2:9">
      <c r="B330" s="16"/>
      <c r="C330" s="16" t="s">
        <v>135</v>
      </c>
      <c r="D330" s="4"/>
      <c r="E330" s="17"/>
      <c r="F330" s="4"/>
      <c r="G330" s="91"/>
      <c r="H330" s="262"/>
      <c r="I330" s="245"/>
    </row>
    <row r="331" spans="2:9">
      <c r="B331" s="16"/>
      <c r="C331" s="16" t="s">
        <v>88</v>
      </c>
      <c r="D331" s="4"/>
      <c r="E331" s="17" t="s">
        <v>619</v>
      </c>
      <c r="F331" s="4"/>
      <c r="G331" s="91"/>
      <c r="H331" s="261">
        <f>+G331*D331*F331</f>
        <v>0</v>
      </c>
      <c r="I331" s="245"/>
    </row>
    <row r="332" spans="2:9">
      <c r="B332" s="16"/>
      <c r="C332" s="16" t="s">
        <v>41</v>
      </c>
      <c r="D332" s="4"/>
      <c r="E332" s="17" t="s">
        <v>619</v>
      </c>
      <c r="F332" s="4"/>
      <c r="G332" s="91"/>
      <c r="H332" s="261">
        <f t="shared" ref="H332:H333" si="53">+G332*D332*F332</f>
        <v>0</v>
      </c>
      <c r="I332" s="245"/>
    </row>
    <row r="333" spans="2:9">
      <c r="B333" s="16"/>
      <c r="C333" s="16" t="s">
        <v>89</v>
      </c>
      <c r="D333" s="4"/>
      <c r="E333" s="17" t="s">
        <v>333</v>
      </c>
      <c r="F333" s="4"/>
      <c r="G333" s="91"/>
      <c r="H333" s="261">
        <f t="shared" si="53"/>
        <v>0</v>
      </c>
      <c r="I333" s="245"/>
    </row>
    <row r="334" spans="2:9">
      <c r="B334" s="16"/>
      <c r="C334" s="16"/>
      <c r="D334" s="4"/>
      <c r="E334" s="17"/>
      <c r="F334" s="4"/>
      <c r="G334" s="91"/>
      <c r="H334" s="260">
        <f>SUM(H330:H333)</f>
        <v>0</v>
      </c>
      <c r="I334" s="268"/>
    </row>
    <row r="335" spans="2:9">
      <c r="B335" s="41"/>
      <c r="C335" s="63" t="s">
        <v>136</v>
      </c>
      <c r="D335" s="42"/>
      <c r="E335" s="43"/>
      <c r="F335" s="42"/>
      <c r="G335" s="104"/>
      <c r="H335" s="249">
        <f>SUM(H289,H294,H299,H304,H309,H314,H319,H324,H329,H334)</f>
        <v>0</v>
      </c>
      <c r="I335" s="264">
        <f>SUM(H335)</f>
        <v>0</v>
      </c>
    </row>
    <row r="336" spans="2:9">
      <c r="B336" s="54" t="s">
        <v>137</v>
      </c>
      <c r="C336" s="54" t="s">
        <v>138</v>
      </c>
      <c r="D336" s="13"/>
      <c r="E336" s="12"/>
      <c r="F336" s="13"/>
      <c r="G336" s="90"/>
      <c r="H336" s="257"/>
      <c r="I336" s="253"/>
    </row>
    <row r="337" spans="2:9">
      <c r="B337" s="16"/>
      <c r="C337" s="16" t="s">
        <v>139</v>
      </c>
      <c r="D337" s="4"/>
      <c r="E337" s="17"/>
      <c r="F337" s="4"/>
      <c r="G337" s="91"/>
      <c r="H337" s="261"/>
      <c r="I337" s="245"/>
    </row>
    <row r="338" spans="2:9">
      <c r="B338" s="16"/>
      <c r="C338" s="16" t="s">
        <v>88</v>
      </c>
      <c r="D338" s="4"/>
      <c r="E338" s="17" t="s">
        <v>619</v>
      </c>
      <c r="F338" s="4"/>
      <c r="G338" s="91"/>
      <c r="H338" s="261">
        <f>+G338*D338*F338</f>
        <v>0</v>
      </c>
      <c r="I338" s="245"/>
    </row>
    <row r="339" spans="2:9">
      <c r="B339" s="16"/>
      <c r="C339" s="16" t="s">
        <v>41</v>
      </c>
      <c r="D339" s="4"/>
      <c r="E339" s="17" t="s">
        <v>619</v>
      </c>
      <c r="F339" s="4"/>
      <c r="G339" s="91"/>
      <c r="H339" s="261">
        <f t="shared" ref="H339:H340" si="54">+G339*D339*F339</f>
        <v>0</v>
      </c>
      <c r="I339" s="245"/>
    </row>
    <row r="340" spans="2:9">
      <c r="B340" s="16"/>
      <c r="C340" s="16" t="s">
        <v>89</v>
      </c>
      <c r="D340" s="4"/>
      <c r="E340" s="17" t="s">
        <v>333</v>
      </c>
      <c r="F340" s="4"/>
      <c r="G340" s="91"/>
      <c r="H340" s="261">
        <f t="shared" si="54"/>
        <v>0</v>
      </c>
      <c r="I340" s="245"/>
    </row>
    <row r="341" spans="2:9">
      <c r="B341" s="16"/>
      <c r="C341" s="16"/>
      <c r="D341" s="4"/>
      <c r="E341" s="17"/>
      <c r="F341" s="4"/>
      <c r="G341" s="91"/>
      <c r="H341" s="260">
        <f>SUM(H337:H340)</f>
        <v>0</v>
      </c>
      <c r="I341" s="245"/>
    </row>
    <row r="342" spans="2:9">
      <c r="B342" s="16"/>
      <c r="C342" s="16" t="s">
        <v>140</v>
      </c>
      <c r="D342" s="4"/>
      <c r="E342" s="17"/>
      <c r="F342" s="4"/>
      <c r="G342" s="91"/>
      <c r="H342" s="262"/>
      <c r="I342" s="245"/>
    </row>
    <row r="343" spans="2:9">
      <c r="B343" s="16"/>
      <c r="C343" s="16" t="s">
        <v>88</v>
      </c>
      <c r="D343" s="4"/>
      <c r="E343" s="17" t="s">
        <v>619</v>
      </c>
      <c r="F343" s="4"/>
      <c r="G343" s="91"/>
      <c r="H343" s="261">
        <f>+G343*D343*F343</f>
        <v>0</v>
      </c>
      <c r="I343" s="245"/>
    </row>
    <row r="344" spans="2:9">
      <c r="B344" s="16"/>
      <c r="C344" s="16" t="s">
        <v>41</v>
      </c>
      <c r="D344" s="4"/>
      <c r="E344" s="17" t="s">
        <v>619</v>
      </c>
      <c r="F344" s="4"/>
      <c r="G344" s="91"/>
      <c r="H344" s="261">
        <f t="shared" ref="H344:H345" si="55">+G344*D344*F344</f>
        <v>0</v>
      </c>
      <c r="I344" s="245"/>
    </row>
    <row r="345" spans="2:9">
      <c r="B345" s="16"/>
      <c r="C345" s="16" t="s">
        <v>89</v>
      </c>
      <c r="D345" s="4"/>
      <c r="E345" s="17" t="s">
        <v>333</v>
      </c>
      <c r="F345" s="4"/>
      <c r="G345" s="91"/>
      <c r="H345" s="261">
        <f t="shared" si="55"/>
        <v>0</v>
      </c>
      <c r="I345" s="245"/>
    </row>
    <row r="346" spans="2:9">
      <c r="B346" s="16"/>
      <c r="C346" s="16"/>
      <c r="D346" s="4"/>
      <c r="E346" s="17"/>
      <c r="F346" s="4"/>
      <c r="G346" s="91"/>
      <c r="H346" s="260">
        <f>SUM(H342:H345)</f>
        <v>0</v>
      </c>
      <c r="I346" s="245"/>
    </row>
    <row r="347" spans="2:9">
      <c r="B347" s="16"/>
      <c r="C347" s="16" t="s">
        <v>141</v>
      </c>
      <c r="D347" s="4"/>
      <c r="E347" s="17"/>
      <c r="F347" s="4"/>
      <c r="G347" s="91"/>
      <c r="H347" s="261"/>
      <c r="I347" s="245"/>
    </row>
    <row r="348" spans="2:9">
      <c r="B348" s="16"/>
      <c r="C348" s="16" t="s">
        <v>88</v>
      </c>
      <c r="D348" s="4"/>
      <c r="E348" s="17" t="s">
        <v>619</v>
      </c>
      <c r="F348" s="4"/>
      <c r="G348" s="91"/>
      <c r="H348" s="261">
        <f>+G348*D348*F348</f>
        <v>0</v>
      </c>
      <c r="I348" s="245"/>
    </row>
    <row r="349" spans="2:9">
      <c r="B349" s="16"/>
      <c r="C349" s="16" t="s">
        <v>41</v>
      </c>
      <c r="D349" s="4"/>
      <c r="E349" s="17" t="s">
        <v>619</v>
      </c>
      <c r="F349" s="4"/>
      <c r="G349" s="91"/>
      <c r="H349" s="261">
        <f t="shared" ref="H349:H350" si="56">+G349*D349*F349</f>
        <v>0</v>
      </c>
      <c r="I349" s="245"/>
    </row>
    <row r="350" spans="2:9">
      <c r="B350" s="16"/>
      <c r="C350" s="16" t="s">
        <v>89</v>
      </c>
      <c r="D350" s="4"/>
      <c r="E350" s="17" t="s">
        <v>333</v>
      </c>
      <c r="F350" s="4"/>
      <c r="G350" s="91"/>
      <c r="H350" s="261">
        <f t="shared" si="56"/>
        <v>0</v>
      </c>
      <c r="I350" s="245"/>
    </row>
    <row r="351" spans="2:9">
      <c r="B351" s="16"/>
      <c r="C351" s="16"/>
      <c r="D351" s="4"/>
      <c r="E351" s="17"/>
      <c r="F351" s="4"/>
      <c r="G351" s="91"/>
      <c r="H351" s="260">
        <f>SUM(H347:H350)</f>
        <v>0</v>
      </c>
      <c r="I351" s="268"/>
    </row>
    <row r="352" spans="2:9">
      <c r="B352" s="41"/>
      <c r="C352" s="63" t="s">
        <v>142</v>
      </c>
      <c r="D352" s="42"/>
      <c r="E352" s="43"/>
      <c r="F352" s="42"/>
      <c r="G352" s="104"/>
      <c r="H352" s="249">
        <f>SUM(H341,H346,H351)</f>
        <v>0</v>
      </c>
      <c r="I352" s="264">
        <f>SUM(H352)</f>
        <v>0</v>
      </c>
    </row>
    <row r="353" spans="2:9">
      <c r="B353" s="54" t="s">
        <v>143</v>
      </c>
      <c r="C353" s="54" t="s">
        <v>144</v>
      </c>
      <c r="D353" s="13"/>
      <c r="E353" s="12"/>
      <c r="F353" s="13"/>
      <c r="G353" s="90"/>
      <c r="H353" s="257"/>
      <c r="I353" s="253"/>
    </row>
    <row r="354" spans="2:9">
      <c r="B354" s="16"/>
      <c r="C354" s="16" t="s">
        <v>145</v>
      </c>
      <c r="D354" s="4"/>
      <c r="E354" s="17"/>
      <c r="F354" s="4"/>
      <c r="G354" s="91"/>
      <c r="H354" s="261"/>
      <c r="I354" s="245"/>
    </row>
    <row r="355" spans="2:9">
      <c r="B355" s="16"/>
      <c r="C355" s="16" t="s">
        <v>88</v>
      </c>
      <c r="D355" s="4"/>
      <c r="E355" s="17" t="s">
        <v>619</v>
      </c>
      <c r="F355" s="4"/>
      <c r="G355" s="91"/>
      <c r="H355" s="261">
        <f>+G355*D355*F355</f>
        <v>0</v>
      </c>
      <c r="I355" s="245"/>
    </row>
    <row r="356" spans="2:9">
      <c r="B356" s="16"/>
      <c r="C356" s="16" t="s">
        <v>41</v>
      </c>
      <c r="D356" s="4"/>
      <c r="E356" s="17" t="s">
        <v>619</v>
      </c>
      <c r="F356" s="4"/>
      <c r="G356" s="91"/>
      <c r="H356" s="261">
        <f t="shared" ref="H356:H357" si="57">+G356*D356*F356</f>
        <v>0</v>
      </c>
      <c r="I356" s="245"/>
    </row>
    <row r="357" spans="2:9">
      <c r="B357" s="16"/>
      <c r="C357" s="16" t="s">
        <v>89</v>
      </c>
      <c r="D357" s="4"/>
      <c r="E357" s="17" t="s">
        <v>333</v>
      </c>
      <c r="F357" s="4"/>
      <c r="G357" s="91"/>
      <c r="H357" s="261">
        <f t="shared" si="57"/>
        <v>0</v>
      </c>
      <c r="I357" s="245"/>
    </row>
    <row r="358" spans="2:9">
      <c r="B358" s="16"/>
      <c r="C358" s="16"/>
      <c r="D358" s="4"/>
      <c r="E358" s="17"/>
      <c r="F358" s="4"/>
      <c r="G358" s="91"/>
      <c r="H358" s="260">
        <f>SUM(H354:H357)</f>
        <v>0</v>
      </c>
      <c r="I358" s="245"/>
    </row>
    <row r="359" spans="2:9">
      <c r="B359" s="16"/>
      <c r="C359" s="16" t="s">
        <v>146</v>
      </c>
      <c r="D359" s="4"/>
      <c r="E359" s="17"/>
      <c r="F359" s="4"/>
      <c r="G359" s="91"/>
      <c r="H359" s="262"/>
      <c r="I359" s="245"/>
    </row>
    <row r="360" spans="2:9">
      <c r="B360" s="16"/>
      <c r="C360" s="16" t="s">
        <v>88</v>
      </c>
      <c r="D360" s="4"/>
      <c r="E360" s="17" t="s">
        <v>619</v>
      </c>
      <c r="F360" s="4"/>
      <c r="G360" s="91"/>
      <c r="H360" s="261">
        <f>+G360*D360*F360</f>
        <v>0</v>
      </c>
      <c r="I360" s="245"/>
    </row>
    <row r="361" spans="2:9">
      <c r="B361" s="16"/>
      <c r="C361" s="16" t="s">
        <v>41</v>
      </c>
      <c r="D361" s="4"/>
      <c r="E361" s="17" t="s">
        <v>619</v>
      </c>
      <c r="F361" s="4"/>
      <c r="G361" s="91"/>
      <c r="H361" s="261">
        <f t="shared" ref="H361:H362" si="58">+G361*D361*F361</f>
        <v>0</v>
      </c>
      <c r="I361" s="245"/>
    </row>
    <row r="362" spans="2:9">
      <c r="B362" s="16"/>
      <c r="C362" s="16" t="s">
        <v>89</v>
      </c>
      <c r="D362" s="4"/>
      <c r="E362" s="17" t="s">
        <v>333</v>
      </c>
      <c r="F362" s="4"/>
      <c r="G362" s="91"/>
      <c r="H362" s="261">
        <f t="shared" si="58"/>
        <v>0</v>
      </c>
      <c r="I362" s="245"/>
    </row>
    <row r="363" spans="2:9">
      <c r="B363" s="16"/>
      <c r="C363" s="16"/>
      <c r="D363" s="4"/>
      <c r="E363" s="17"/>
      <c r="F363" s="4"/>
      <c r="G363" s="91"/>
      <c r="H363" s="260">
        <f>SUM(H359:H362)</f>
        <v>0</v>
      </c>
      <c r="I363" s="245"/>
    </row>
    <row r="364" spans="2:9">
      <c r="B364" s="16"/>
      <c r="C364" s="16" t="s">
        <v>147</v>
      </c>
      <c r="D364" s="4"/>
      <c r="E364" s="17"/>
      <c r="F364" s="4"/>
      <c r="G364" s="91"/>
      <c r="H364" s="262"/>
      <c r="I364" s="245"/>
    </row>
    <row r="365" spans="2:9">
      <c r="B365" s="16"/>
      <c r="C365" s="16" t="s">
        <v>88</v>
      </c>
      <c r="D365" s="4"/>
      <c r="E365" s="17" t="s">
        <v>619</v>
      </c>
      <c r="F365" s="4"/>
      <c r="G365" s="91"/>
      <c r="H365" s="261">
        <f>+G365*D365*F365</f>
        <v>0</v>
      </c>
      <c r="I365" s="245"/>
    </row>
    <row r="366" spans="2:9">
      <c r="B366" s="16"/>
      <c r="C366" s="16" t="s">
        <v>41</v>
      </c>
      <c r="D366" s="4"/>
      <c r="E366" s="17" t="s">
        <v>619</v>
      </c>
      <c r="F366" s="4"/>
      <c r="G366" s="91"/>
      <c r="H366" s="261">
        <f t="shared" ref="H366:H367" si="59">+G366*D366*F366</f>
        <v>0</v>
      </c>
      <c r="I366" s="245"/>
    </row>
    <row r="367" spans="2:9">
      <c r="B367" s="16"/>
      <c r="C367" s="16" t="s">
        <v>89</v>
      </c>
      <c r="D367" s="4"/>
      <c r="E367" s="17" t="s">
        <v>333</v>
      </c>
      <c r="F367" s="4"/>
      <c r="G367" s="91"/>
      <c r="H367" s="261">
        <f t="shared" si="59"/>
        <v>0</v>
      </c>
      <c r="I367" s="245"/>
    </row>
    <row r="368" spans="2:9">
      <c r="B368" s="16"/>
      <c r="C368" s="16"/>
      <c r="D368" s="4"/>
      <c r="E368" s="17"/>
      <c r="F368" s="4"/>
      <c r="G368" s="91"/>
      <c r="H368" s="260">
        <f>SUM(H364:H367)</f>
        <v>0</v>
      </c>
      <c r="I368" s="245"/>
    </row>
    <row r="369" spans="2:9">
      <c r="B369" s="16"/>
      <c r="C369" s="16" t="s">
        <v>148</v>
      </c>
      <c r="D369" s="4"/>
      <c r="E369" s="17"/>
      <c r="F369" s="4"/>
      <c r="G369" s="91"/>
      <c r="H369" s="262"/>
      <c r="I369" s="245"/>
    </row>
    <row r="370" spans="2:9">
      <c r="B370" s="16"/>
      <c r="C370" s="16" t="s">
        <v>88</v>
      </c>
      <c r="D370" s="4"/>
      <c r="E370" s="17" t="s">
        <v>619</v>
      </c>
      <c r="F370" s="4"/>
      <c r="G370" s="91"/>
      <c r="H370" s="261">
        <f>+G370*D370*F370</f>
        <v>0</v>
      </c>
      <c r="I370" s="245"/>
    </row>
    <row r="371" spans="2:9">
      <c r="B371" s="16"/>
      <c r="C371" s="16" t="s">
        <v>41</v>
      </c>
      <c r="D371" s="4"/>
      <c r="E371" s="17" t="s">
        <v>619</v>
      </c>
      <c r="F371" s="4"/>
      <c r="G371" s="91"/>
      <c r="H371" s="261">
        <f t="shared" ref="H371:H372" si="60">+G371*D371*F371</f>
        <v>0</v>
      </c>
      <c r="I371" s="245"/>
    </row>
    <row r="372" spans="2:9">
      <c r="B372" s="16"/>
      <c r="C372" s="16" t="s">
        <v>89</v>
      </c>
      <c r="D372" s="4"/>
      <c r="E372" s="17" t="s">
        <v>333</v>
      </c>
      <c r="F372" s="4"/>
      <c r="G372" s="91"/>
      <c r="H372" s="261">
        <f t="shared" si="60"/>
        <v>0</v>
      </c>
      <c r="I372" s="245"/>
    </row>
    <row r="373" spans="2:9">
      <c r="B373" s="16"/>
      <c r="C373" s="16"/>
      <c r="D373" s="4"/>
      <c r="E373" s="17"/>
      <c r="F373" s="4"/>
      <c r="G373" s="91"/>
      <c r="H373" s="260">
        <f>SUM(H369:H372)</f>
        <v>0</v>
      </c>
      <c r="I373" s="245"/>
    </row>
    <row r="374" spans="2:9">
      <c r="B374" s="16"/>
      <c r="C374" s="16" t="s">
        <v>149</v>
      </c>
      <c r="D374" s="4"/>
      <c r="E374" s="17"/>
      <c r="F374" s="4"/>
      <c r="G374" s="91"/>
      <c r="H374" s="262"/>
      <c r="I374" s="245"/>
    </row>
    <row r="375" spans="2:9">
      <c r="B375" s="16"/>
      <c r="C375" s="16" t="s">
        <v>88</v>
      </c>
      <c r="D375" s="4"/>
      <c r="E375" s="17" t="s">
        <v>619</v>
      </c>
      <c r="F375" s="4"/>
      <c r="G375" s="91"/>
      <c r="H375" s="261">
        <f>+G375*D375*F375</f>
        <v>0</v>
      </c>
      <c r="I375" s="245"/>
    </row>
    <row r="376" spans="2:9">
      <c r="B376" s="16"/>
      <c r="C376" s="16" t="s">
        <v>41</v>
      </c>
      <c r="D376" s="4"/>
      <c r="E376" s="17" t="s">
        <v>619</v>
      </c>
      <c r="F376" s="4"/>
      <c r="G376" s="91"/>
      <c r="H376" s="261">
        <f t="shared" ref="H376:H377" si="61">+G376*D376*F376</f>
        <v>0</v>
      </c>
      <c r="I376" s="245"/>
    </row>
    <row r="377" spans="2:9">
      <c r="B377" s="16"/>
      <c r="C377" s="16" t="s">
        <v>89</v>
      </c>
      <c r="D377" s="4"/>
      <c r="E377" s="17" t="s">
        <v>333</v>
      </c>
      <c r="F377" s="4"/>
      <c r="G377" s="91"/>
      <c r="H377" s="261">
        <f t="shared" si="61"/>
        <v>0</v>
      </c>
      <c r="I377" s="245"/>
    </row>
    <row r="378" spans="2:9">
      <c r="B378" s="16"/>
      <c r="C378" s="16"/>
      <c r="D378" s="4"/>
      <c r="E378" s="17"/>
      <c r="F378" s="4"/>
      <c r="G378" s="91"/>
      <c r="H378" s="260">
        <f>SUM(H374:H377)</f>
        <v>0</v>
      </c>
      <c r="I378" s="245"/>
    </row>
    <row r="379" spans="2:9">
      <c r="B379" s="16"/>
      <c r="C379" s="16" t="s">
        <v>150</v>
      </c>
      <c r="D379" s="4"/>
      <c r="E379" s="17"/>
      <c r="F379" s="4"/>
      <c r="G379" s="91"/>
      <c r="H379" s="262"/>
      <c r="I379" s="245"/>
    </row>
    <row r="380" spans="2:9">
      <c r="B380" s="16"/>
      <c r="C380" s="16" t="s">
        <v>88</v>
      </c>
      <c r="D380" s="4"/>
      <c r="E380" s="17" t="s">
        <v>619</v>
      </c>
      <c r="F380" s="4"/>
      <c r="G380" s="91"/>
      <c r="H380" s="261">
        <f>+G380*D380*F380</f>
        <v>0</v>
      </c>
      <c r="I380" s="245"/>
    </row>
    <row r="381" spans="2:9">
      <c r="B381" s="16"/>
      <c r="C381" s="16" t="s">
        <v>41</v>
      </c>
      <c r="D381" s="4"/>
      <c r="E381" s="17" t="s">
        <v>619</v>
      </c>
      <c r="F381" s="4"/>
      <c r="G381" s="91"/>
      <c r="H381" s="261">
        <f t="shared" ref="H381:H382" si="62">+G381*D381*F381</f>
        <v>0</v>
      </c>
      <c r="I381" s="245"/>
    </row>
    <row r="382" spans="2:9">
      <c r="B382" s="16"/>
      <c r="C382" s="16" t="s">
        <v>89</v>
      </c>
      <c r="D382" s="4"/>
      <c r="E382" s="17" t="s">
        <v>333</v>
      </c>
      <c r="F382" s="4"/>
      <c r="G382" s="91"/>
      <c r="H382" s="261">
        <f t="shared" si="62"/>
        <v>0</v>
      </c>
      <c r="I382" s="245"/>
    </row>
    <row r="383" spans="2:9">
      <c r="B383" s="16"/>
      <c r="C383" s="16"/>
      <c r="D383" s="4"/>
      <c r="E383" s="17"/>
      <c r="F383" s="4"/>
      <c r="G383" s="91"/>
      <c r="H383" s="260">
        <f>SUM(H379:H382)</f>
        <v>0</v>
      </c>
      <c r="I383" s="245"/>
    </row>
    <row r="384" spans="2:9">
      <c r="B384" s="16"/>
      <c r="C384" s="16" t="s">
        <v>151</v>
      </c>
      <c r="D384" s="4"/>
      <c r="E384" s="17"/>
      <c r="F384" s="4"/>
      <c r="G384" s="91"/>
      <c r="H384" s="262"/>
      <c r="I384" s="245"/>
    </row>
    <row r="385" spans="2:9">
      <c r="B385" s="16"/>
      <c r="C385" s="16" t="s">
        <v>88</v>
      </c>
      <c r="D385" s="4"/>
      <c r="E385" s="17" t="s">
        <v>619</v>
      </c>
      <c r="F385" s="4"/>
      <c r="G385" s="91"/>
      <c r="H385" s="261">
        <f>+G385*D385*F385</f>
        <v>0</v>
      </c>
      <c r="I385" s="245"/>
    </row>
    <row r="386" spans="2:9">
      <c r="B386" s="16"/>
      <c r="C386" s="16" t="s">
        <v>41</v>
      </c>
      <c r="D386" s="4"/>
      <c r="E386" s="17" t="s">
        <v>619</v>
      </c>
      <c r="F386" s="4"/>
      <c r="G386" s="91"/>
      <c r="H386" s="261">
        <f t="shared" ref="H386:H387" si="63">+G386*D386*F386</f>
        <v>0</v>
      </c>
      <c r="I386" s="245"/>
    </row>
    <row r="387" spans="2:9">
      <c r="B387" s="16"/>
      <c r="C387" s="16" t="s">
        <v>89</v>
      </c>
      <c r="D387" s="4"/>
      <c r="E387" s="17" t="s">
        <v>333</v>
      </c>
      <c r="F387" s="4"/>
      <c r="G387" s="91"/>
      <c r="H387" s="261">
        <f t="shared" si="63"/>
        <v>0</v>
      </c>
      <c r="I387" s="245"/>
    </row>
    <row r="388" spans="2:9">
      <c r="B388" s="16"/>
      <c r="C388" s="16"/>
      <c r="D388" s="4"/>
      <c r="E388" s="17"/>
      <c r="F388" s="4"/>
      <c r="G388" s="91"/>
      <c r="H388" s="260">
        <f>SUM(H384:H387)</f>
        <v>0</v>
      </c>
      <c r="I388" s="245"/>
    </row>
    <row r="389" spans="2:9">
      <c r="B389" s="16"/>
      <c r="C389" s="16" t="s">
        <v>152</v>
      </c>
      <c r="D389" s="4"/>
      <c r="E389" s="17"/>
      <c r="F389" s="4"/>
      <c r="G389" s="91"/>
      <c r="H389" s="262"/>
      <c r="I389" s="245"/>
    </row>
    <row r="390" spans="2:9">
      <c r="B390" s="16"/>
      <c r="C390" s="16" t="s">
        <v>88</v>
      </c>
      <c r="D390" s="4"/>
      <c r="E390" s="17" t="s">
        <v>619</v>
      </c>
      <c r="F390" s="4"/>
      <c r="G390" s="91"/>
      <c r="H390" s="261">
        <f>+G390*D390*F390</f>
        <v>0</v>
      </c>
      <c r="I390" s="245"/>
    </row>
    <row r="391" spans="2:9">
      <c r="B391" s="16"/>
      <c r="C391" s="16" t="s">
        <v>41</v>
      </c>
      <c r="D391" s="4"/>
      <c r="E391" s="17" t="s">
        <v>619</v>
      </c>
      <c r="F391" s="4"/>
      <c r="G391" s="91"/>
      <c r="H391" s="261">
        <f t="shared" ref="H391:H392" si="64">+G391*D391*F391</f>
        <v>0</v>
      </c>
      <c r="I391" s="245"/>
    </row>
    <row r="392" spans="2:9">
      <c r="B392" s="16"/>
      <c r="C392" s="16" t="s">
        <v>89</v>
      </c>
      <c r="D392" s="4"/>
      <c r="E392" s="17" t="s">
        <v>333</v>
      </c>
      <c r="F392" s="4"/>
      <c r="G392" s="91"/>
      <c r="H392" s="261">
        <f t="shared" si="64"/>
        <v>0</v>
      </c>
      <c r="I392" s="245"/>
    </row>
    <row r="393" spans="2:9">
      <c r="B393" s="16"/>
      <c r="C393" s="16"/>
      <c r="D393" s="4"/>
      <c r="E393" s="17"/>
      <c r="F393" s="4"/>
      <c r="G393" s="91"/>
      <c r="H393" s="260">
        <f>SUM(H389:H392)</f>
        <v>0</v>
      </c>
      <c r="I393" s="245"/>
    </row>
    <row r="394" spans="2:9">
      <c r="B394" s="16"/>
      <c r="C394" s="16" t="s">
        <v>153</v>
      </c>
      <c r="D394" s="4"/>
      <c r="E394" s="17"/>
      <c r="F394" s="4"/>
      <c r="G394" s="91"/>
      <c r="H394" s="262"/>
      <c r="I394" s="245"/>
    </row>
    <row r="395" spans="2:9">
      <c r="B395" s="16"/>
      <c r="C395" s="16" t="s">
        <v>88</v>
      </c>
      <c r="D395" s="4"/>
      <c r="E395" s="17" t="s">
        <v>619</v>
      </c>
      <c r="F395" s="4"/>
      <c r="G395" s="91"/>
      <c r="H395" s="261">
        <f>+G395*D395*F395</f>
        <v>0</v>
      </c>
      <c r="I395" s="245"/>
    </row>
    <row r="396" spans="2:9">
      <c r="B396" s="16"/>
      <c r="C396" s="16" t="s">
        <v>41</v>
      </c>
      <c r="D396" s="4"/>
      <c r="E396" s="17" t="s">
        <v>619</v>
      </c>
      <c r="F396" s="4"/>
      <c r="G396" s="91"/>
      <c r="H396" s="261">
        <f t="shared" ref="H396:H397" si="65">+G396*D396*F396</f>
        <v>0</v>
      </c>
      <c r="I396" s="245"/>
    </row>
    <row r="397" spans="2:9">
      <c r="B397" s="16"/>
      <c r="C397" s="16" t="s">
        <v>89</v>
      </c>
      <c r="D397" s="4"/>
      <c r="E397" s="17" t="s">
        <v>333</v>
      </c>
      <c r="F397" s="4"/>
      <c r="G397" s="91"/>
      <c r="H397" s="261">
        <f t="shared" si="65"/>
        <v>0</v>
      </c>
      <c r="I397" s="245"/>
    </row>
    <row r="398" spans="2:9">
      <c r="B398" s="16"/>
      <c r="C398" s="16"/>
      <c r="D398" s="4"/>
      <c r="E398" s="17"/>
      <c r="F398" s="4"/>
      <c r="G398" s="91"/>
      <c r="H398" s="260">
        <f>SUM(H394:H397)</f>
        <v>0</v>
      </c>
      <c r="I398" s="245"/>
    </row>
    <row r="399" spans="2:9">
      <c r="B399" s="16"/>
      <c r="C399" s="16" t="s">
        <v>154</v>
      </c>
      <c r="D399" s="4"/>
      <c r="E399" s="17"/>
      <c r="F399" s="4"/>
      <c r="G399" s="91"/>
      <c r="H399" s="262"/>
      <c r="I399" s="245"/>
    </row>
    <row r="400" spans="2:9">
      <c r="B400" s="16"/>
      <c r="C400" s="16" t="s">
        <v>88</v>
      </c>
      <c r="D400" s="4"/>
      <c r="E400" s="17" t="s">
        <v>619</v>
      </c>
      <c r="F400" s="4"/>
      <c r="G400" s="91"/>
      <c r="H400" s="261">
        <f>+G400*D400*F400</f>
        <v>0</v>
      </c>
      <c r="I400" s="245"/>
    </row>
    <row r="401" spans="2:9">
      <c r="B401" s="16"/>
      <c r="C401" s="16" t="s">
        <v>41</v>
      </c>
      <c r="D401" s="4"/>
      <c r="E401" s="17" t="s">
        <v>619</v>
      </c>
      <c r="F401" s="4"/>
      <c r="G401" s="91"/>
      <c r="H401" s="261">
        <f t="shared" ref="H401:H402" si="66">+G401*D401*F401</f>
        <v>0</v>
      </c>
      <c r="I401" s="245"/>
    </row>
    <row r="402" spans="2:9">
      <c r="B402" s="16"/>
      <c r="C402" s="16" t="s">
        <v>89</v>
      </c>
      <c r="D402" s="4"/>
      <c r="E402" s="17" t="s">
        <v>333</v>
      </c>
      <c r="F402" s="4"/>
      <c r="G402" s="91"/>
      <c r="H402" s="261">
        <f t="shared" si="66"/>
        <v>0</v>
      </c>
      <c r="I402" s="245"/>
    </row>
    <row r="403" spans="2:9">
      <c r="B403" s="16"/>
      <c r="C403" s="16"/>
      <c r="D403" s="4"/>
      <c r="E403" s="17"/>
      <c r="F403" s="4"/>
      <c r="G403" s="91"/>
      <c r="H403" s="260">
        <f>SUM(H399:H402)</f>
        <v>0</v>
      </c>
      <c r="I403" s="245"/>
    </row>
    <row r="404" spans="2:9">
      <c r="B404" s="16"/>
      <c r="C404" s="16" t="s">
        <v>155</v>
      </c>
      <c r="D404" s="4"/>
      <c r="E404" s="17"/>
      <c r="F404" s="4"/>
      <c r="G404" s="91"/>
      <c r="H404" s="262"/>
      <c r="I404" s="245"/>
    </row>
    <row r="405" spans="2:9">
      <c r="B405" s="16"/>
      <c r="C405" s="16" t="s">
        <v>88</v>
      </c>
      <c r="D405" s="4"/>
      <c r="E405" s="17" t="s">
        <v>619</v>
      </c>
      <c r="F405" s="4"/>
      <c r="G405" s="91"/>
      <c r="H405" s="261">
        <f>+G405*D405*F405</f>
        <v>0</v>
      </c>
      <c r="I405" s="245"/>
    </row>
    <row r="406" spans="2:9">
      <c r="B406" s="16"/>
      <c r="C406" s="16" t="s">
        <v>41</v>
      </c>
      <c r="D406" s="4"/>
      <c r="E406" s="17" t="s">
        <v>619</v>
      </c>
      <c r="F406" s="4"/>
      <c r="G406" s="91"/>
      <c r="H406" s="261">
        <f t="shared" ref="H406:H407" si="67">+G406*D406*F406</f>
        <v>0</v>
      </c>
      <c r="I406" s="245"/>
    </row>
    <row r="407" spans="2:9">
      <c r="B407" s="16"/>
      <c r="C407" s="16" t="s">
        <v>89</v>
      </c>
      <c r="D407" s="4"/>
      <c r="E407" s="17" t="s">
        <v>333</v>
      </c>
      <c r="F407" s="4"/>
      <c r="G407" s="91"/>
      <c r="H407" s="261">
        <f t="shared" si="67"/>
        <v>0</v>
      </c>
      <c r="I407" s="245"/>
    </row>
    <row r="408" spans="2:9">
      <c r="B408" s="16"/>
      <c r="C408" s="16"/>
      <c r="D408" s="4"/>
      <c r="E408" s="17"/>
      <c r="F408" s="4"/>
      <c r="G408" s="91"/>
      <c r="H408" s="260">
        <f>SUM(H404:H407)</f>
        <v>0</v>
      </c>
      <c r="I408" s="245"/>
    </row>
    <row r="409" spans="2:9">
      <c r="B409" s="16"/>
      <c r="C409" s="16" t="s">
        <v>80</v>
      </c>
      <c r="D409" s="4"/>
      <c r="E409" s="17"/>
      <c r="F409" s="4"/>
      <c r="G409" s="91"/>
      <c r="H409" s="262"/>
      <c r="I409" s="245"/>
    </row>
    <row r="410" spans="2:9">
      <c r="B410" s="16"/>
      <c r="C410" s="16" t="s">
        <v>88</v>
      </c>
      <c r="D410" s="4"/>
      <c r="E410" s="17" t="s">
        <v>619</v>
      </c>
      <c r="F410" s="4"/>
      <c r="G410" s="91"/>
      <c r="H410" s="261">
        <f>+G410*D410*F410</f>
        <v>0</v>
      </c>
      <c r="I410" s="245"/>
    </row>
    <row r="411" spans="2:9">
      <c r="B411" s="16"/>
      <c r="C411" s="16" t="s">
        <v>41</v>
      </c>
      <c r="D411" s="4"/>
      <c r="E411" s="17" t="s">
        <v>619</v>
      </c>
      <c r="F411" s="4"/>
      <c r="G411" s="91"/>
      <c r="H411" s="261">
        <f t="shared" ref="H411:H412" si="68">+G411*D411*F411</f>
        <v>0</v>
      </c>
      <c r="I411" s="245"/>
    </row>
    <row r="412" spans="2:9">
      <c r="B412" s="16"/>
      <c r="C412" s="16" t="s">
        <v>89</v>
      </c>
      <c r="D412" s="4"/>
      <c r="E412" s="17" t="s">
        <v>333</v>
      </c>
      <c r="F412" s="4"/>
      <c r="G412" s="91"/>
      <c r="H412" s="261">
        <f t="shared" si="68"/>
        <v>0</v>
      </c>
      <c r="I412" s="245"/>
    </row>
    <row r="413" spans="2:9">
      <c r="B413" s="16"/>
      <c r="C413" s="16"/>
      <c r="D413" s="4"/>
      <c r="E413" s="17"/>
      <c r="F413" s="4"/>
      <c r="G413" s="91"/>
      <c r="H413" s="260">
        <f>SUM(H409:H412)</f>
        <v>0</v>
      </c>
      <c r="I413" s="268"/>
    </row>
    <row r="414" spans="2:9">
      <c r="B414" s="41"/>
      <c r="C414" s="63" t="s">
        <v>156</v>
      </c>
      <c r="D414" s="42"/>
      <c r="E414" s="43"/>
      <c r="F414" s="42"/>
      <c r="G414" s="104"/>
      <c r="H414" s="249">
        <f>SUM(H358,H363,H368,H373,H378,H383,H388,H393,H398,H403,H408,H413)</f>
        <v>0</v>
      </c>
      <c r="I414" s="264">
        <f>SUM(H414)</f>
        <v>0</v>
      </c>
    </row>
    <row r="415" spans="2:9">
      <c r="B415" s="54" t="s">
        <v>157</v>
      </c>
      <c r="C415" s="54" t="s">
        <v>158</v>
      </c>
      <c r="D415" s="13"/>
      <c r="E415" s="12"/>
      <c r="F415" s="13"/>
      <c r="G415" s="90"/>
      <c r="H415" s="257"/>
      <c r="I415" s="253"/>
    </row>
    <row r="416" spans="2:9">
      <c r="B416" s="16"/>
      <c r="C416" s="16" t="s">
        <v>159</v>
      </c>
      <c r="D416" s="4"/>
      <c r="E416" s="17"/>
      <c r="F416" s="4"/>
      <c r="G416" s="91"/>
      <c r="H416" s="262"/>
      <c r="I416" s="245"/>
    </row>
    <row r="417" spans="2:9">
      <c r="B417" s="16"/>
      <c r="C417" s="16" t="s">
        <v>88</v>
      </c>
      <c r="D417" s="4"/>
      <c r="E417" s="17" t="s">
        <v>619</v>
      </c>
      <c r="F417" s="4"/>
      <c r="G417" s="91"/>
      <c r="H417" s="261">
        <f>+G417*D417*F417</f>
        <v>0</v>
      </c>
      <c r="I417" s="245"/>
    </row>
    <row r="418" spans="2:9">
      <c r="B418" s="16"/>
      <c r="C418" s="16" t="s">
        <v>41</v>
      </c>
      <c r="D418" s="4"/>
      <c r="E418" s="17" t="s">
        <v>619</v>
      </c>
      <c r="F418" s="4"/>
      <c r="G418" s="91"/>
      <c r="H418" s="261">
        <f t="shared" ref="H418:H419" si="69">+G418*D418*F418</f>
        <v>0</v>
      </c>
      <c r="I418" s="245"/>
    </row>
    <row r="419" spans="2:9">
      <c r="B419" s="16"/>
      <c r="C419" s="16" t="s">
        <v>89</v>
      </c>
      <c r="D419" s="4"/>
      <c r="E419" s="17" t="s">
        <v>333</v>
      </c>
      <c r="F419" s="4"/>
      <c r="G419" s="91"/>
      <c r="H419" s="261">
        <f t="shared" si="69"/>
        <v>0</v>
      </c>
      <c r="I419" s="245"/>
    </row>
    <row r="420" spans="2:9">
      <c r="B420" s="16"/>
      <c r="C420" s="16"/>
      <c r="D420" s="4"/>
      <c r="E420" s="17"/>
      <c r="F420" s="4"/>
      <c r="G420" s="91"/>
      <c r="H420" s="260">
        <f>SUM(H416:H419)</f>
        <v>0</v>
      </c>
      <c r="I420" s="245"/>
    </row>
    <row r="421" spans="2:9">
      <c r="B421" s="16"/>
      <c r="C421" s="16" t="s">
        <v>160</v>
      </c>
      <c r="D421" s="4"/>
      <c r="E421" s="17"/>
      <c r="F421" s="4"/>
      <c r="G421" s="91"/>
      <c r="H421" s="262"/>
      <c r="I421" s="245"/>
    </row>
    <row r="422" spans="2:9">
      <c r="B422" s="16"/>
      <c r="C422" s="16" t="s">
        <v>88</v>
      </c>
      <c r="D422" s="4"/>
      <c r="E422" s="17" t="s">
        <v>619</v>
      </c>
      <c r="F422" s="4"/>
      <c r="G422" s="91"/>
      <c r="H422" s="261">
        <f>+G422*D422*F422</f>
        <v>0</v>
      </c>
      <c r="I422" s="245"/>
    </row>
    <row r="423" spans="2:9">
      <c r="B423" s="16"/>
      <c r="C423" s="16" t="s">
        <v>41</v>
      </c>
      <c r="D423" s="4"/>
      <c r="E423" s="17" t="s">
        <v>619</v>
      </c>
      <c r="F423" s="4"/>
      <c r="G423" s="91"/>
      <c r="H423" s="261">
        <f t="shared" ref="H423:H424" si="70">+G423*D423*F423</f>
        <v>0</v>
      </c>
      <c r="I423" s="245"/>
    </row>
    <row r="424" spans="2:9">
      <c r="B424" s="16"/>
      <c r="C424" s="16" t="s">
        <v>89</v>
      </c>
      <c r="D424" s="4"/>
      <c r="E424" s="17" t="s">
        <v>333</v>
      </c>
      <c r="F424" s="4"/>
      <c r="G424" s="91"/>
      <c r="H424" s="261">
        <f t="shared" si="70"/>
        <v>0</v>
      </c>
      <c r="I424" s="245"/>
    </row>
    <row r="425" spans="2:9">
      <c r="B425" s="16"/>
      <c r="C425" s="16"/>
      <c r="D425" s="4"/>
      <c r="E425" s="17"/>
      <c r="F425" s="4"/>
      <c r="G425" s="91"/>
      <c r="H425" s="260">
        <f>SUM(H421:H424)</f>
        <v>0</v>
      </c>
      <c r="I425" s="245"/>
    </row>
    <row r="426" spans="2:9">
      <c r="B426" s="16"/>
      <c r="C426" s="16" t="s">
        <v>161</v>
      </c>
      <c r="D426" s="4"/>
      <c r="E426" s="17"/>
      <c r="F426" s="4"/>
      <c r="G426" s="91"/>
      <c r="H426" s="262"/>
      <c r="I426" s="245"/>
    </row>
    <row r="427" spans="2:9">
      <c r="B427" s="16"/>
      <c r="C427" s="16" t="s">
        <v>88</v>
      </c>
      <c r="D427" s="4"/>
      <c r="E427" s="17" t="s">
        <v>619</v>
      </c>
      <c r="F427" s="4"/>
      <c r="G427" s="91"/>
      <c r="H427" s="261">
        <f>+G427*D427*F427</f>
        <v>0</v>
      </c>
      <c r="I427" s="245"/>
    </row>
    <row r="428" spans="2:9">
      <c r="B428" s="16"/>
      <c r="C428" s="16" t="s">
        <v>41</v>
      </c>
      <c r="D428" s="4"/>
      <c r="E428" s="17" t="s">
        <v>619</v>
      </c>
      <c r="F428" s="4"/>
      <c r="G428" s="91"/>
      <c r="H428" s="261">
        <f t="shared" ref="H428:H429" si="71">+G428*D428*F428</f>
        <v>0</v>
      </c>
      <c r="I428" s="245"/>
    </row>
    <row r="429" spans="2:9">
      <c r="B429" s="16"/>
      <c r="C429" s="16" t="s">
        <v>89</v>
      </c>
      <c r="D429" s="4"/>
      <c r="E429" s="17" t="s">
        <v>333</v>
      </c>
      <c r="F429" s="4"/>
      <c r="G429" s="91"/>
      <c r="H429" s="261">
        <f t="shared" si="71"/>
        <v>0</v>
      </c>
      <c r="I429" s="245"/>
    </row>
    <row r="430" spans="2:9">
      <c r="B430" s="16"/>
      <c r="C430" s="16"/>
      <c r="D430" s="4"/>
      <c r="E430" s="17"/>
      <c r="F430" s="4"/>
      <c r="G430" s="91"/>
      <c r="H430" s="260">
        <f>SUM(H426:H429)</f>
        <v>0</v>
      </c>
      <c r="I430" s="245"/>
    </row>
    <row r="431" spans="2:9">
      <c r="B431" s="16"/>
      <c r="C431" s="16" t="s">
        <v>162</v>
      </c>
      <c r="D431" s="4"/>
      <c r="E431" s="17"/>
      <c r="F431" s="4"/>
      <c r="G431" s="91"/>
      <c r="H431" s="262"/>
      <c r="I431" s="245"/>
    </row>
    <row r="432" spans="2:9">
      <c r="B432" s="16"/>
      <c r="C432" s="16" t="s">
        <v>88</v>
      </c>
      <c r="D432" s="4"/>
      <c r="E432" s="17" t="s">
        <v>619</v>
      </c>
      <c r="F432" s="4"/>
      <c r="G432" s="91"/>
      <c r="H432" s="261">
        <f>+G432*D432*F432</f>
        <v>0</v>
      </c>
      <c r="I432" s="245"/>
    </row>
    <row r="433" spans="2:9">
      <c r="B433" s="16"/>
      <c r="C433" s="16" t="s">
        <v>41</v>
      </c>
      <c r="D433" s="4"/>
      <c r="E433" s="17" t="s">
        <v>619</v>
      </c>
      <c r="F433" s="4"/>
      <c r="G433" s="91"/>
      <c r="H433" s="261">
        <f t="shared" ref="H433:H434" si="72">+G433*D433*F433</f>
        <v>0</v>
      </c>
      <c r="I433" s="245"/>
    </row>
    <row r="434" spans="2:9">
      <c r="B434" s="16"/>
      <c r="C434" s="16" t="s">
        <v>89</v>
      </c>
      <c r="D434" s="4"/>
      <c r="E434" s="17" t="s">
        <v>333</v>
      </c>
      <c r="F434" s="4"/>
      <c r="G434" s="91"/>
      <c r="H434" s="261">
        <f t="shared" si="72"/>
        <v>0</v>
      </c>
      <c r="I434" s="245"/>
    </row>
    <row r="435" spans="2:9">
      <c r="B435" s="16"/>
      <c r="C435" s="16"/>
      <c r="D435" s="4"/>
      <c r="E435" s="17"/>
      <c r="F435" s="4"/>
      <c r="G435" s="91"/>
      <c r="H435" s="260">
        <f>SUM(H431:H434)</f>
        <v>0</v>
      </c>
      <c r="I435" s="245"/>
    </row>
    <row r="436" spans="2:9">
      <c r="B436" s="16"/>
      <c r="C436" s="16" t="s">
        <v>163</v>
      </c>
      <c r="D436" s="4"/>
      <c r="E436" s="17"/>
      <c r="F436" s="4"/>
      <c r="G436" s="91"/>
      <c r="H436" s="262"/>
      <c r="I436" s="245"/>
    </row>
    <row r="437" spans="2:9">
      <c r="B437" s="16"/>
      <c r="C437" s="16" t="s">
        <v>88</v>
      </c>
      <c r="D437" s="4"/>
      <c r="E437" s="17" t="s">
        <v>619</v>
      </c>
      <c r="F437" s="4"/>
      <c r="G437" s="91"/>
      <c r="H437" s="261">
        <f>+G437*D437*F437</f>
        <v>0</v>
      </c>
      <c r="I437" s="245"/>
    </row>
    <row r="438" spans="2:9">
      <c r="B438" s="16"/>
      <c r="C438" s="16" t="s">
        <v>41</v>
      </c>
      <c r="D438" s="4"/>
      <c r="E438" s="17" t="s">
        <v>619</v>
      </c>
      <c r="F438" s="4"/>
      <c r="G438" s="91"/>
      <c r="H438" s="261">
        <f t="shared" ref="H438:H439" si="73">+G438*D438*F438</f>
        <v>0</v>
      </c>
      <c r="I438" s="245"/>
    </row>
    <row r="439" spans="2:9">
      <c r="B439" s="16"/>
      <c r="C439" s="16" t="s">
        <v>89</v>
      </c>
      <c r="D439" s="4"/>
      <c r="E439" s="17" t="s">
        <v>333</v>
      </c>
      <c r="F439" s="4"/>
      <c r="G439" s="91"/>
      <c r="H439" s="261">
        <f t="shared" si="73"/>
        <v>0</v>
      </c>
      <c r="I439" s="245"/>
    </row>
    <row r="440" spans="2:9">
      <c r="B440" s="16"/>
      <c r="C440" s="16"/>
      <c r="D440" s="4"/>
      <c r="E440" s="17"/>
      <c r="F440" s="4"/>
      <c r="G440" s="91"/>
      <c r="H440" s="260">
        <f>SUM(H436:H439)</f>
        <v>0</v>
      </c>
      <c r="I440" s="245"/>
    </row>
    <row r="441" spans="2:9">
      <c r="B441" s="16"/>
      <c r="C441" s="16" t="s">
        <v>164</v>
      </c>
      <c r="D441" s="4"/>
      <c r="E441" s="17"/>
      <c r="F441" s="4"/>
      <c r="G441" s="91"/>
      <c r="H441" s="262"/>
      <c r="I441" s="245"/>
    </row>
    <row r="442" spans="2:9">
      <c r="B442" s="16"/>
      <c r="C442" s="16" t="s">
        <v>88</v>
      </c>
      <c r="D442" s="4"/>
      <c r="E442" s="17" t="s">
        <v>619</v>
      </c>
      <c r="F442" s="4"/>
      <c r="G442" s="91"/>
      <c r="H442" s="261">
        <f>+G442*D442*F442</f>
        <v>0</v>
      </c>
      <c r="I442" s="245"/>
    </row>
    <row r="443" spans="2:9">
      <c r="B443" s="16"/>
      <c r="C443" s="16" t="s">
        <v>41</v>
      </c>
      <c r="D443" s="4"/>
      <c r="E443" s="17" t="s">
        <v>619</v>
      </c>
      <c r="F443" s="4"/>
      <c r="G443" s="91"/>
      <c r="H443" s="261">
        <f t="shared" ref="H443" si="74">+G443*D443*F443</f>
        <v>0</v>
      </c>
      <c r="I443" s="245"/>
    </row>
    <row r="444" spans="2:9">
      <c r="B444" s="16"/>
      <c r="C444" s="16"/>
      <c r="D444" s="4"/>
      <c r="E444" s="17"/>
      <c r="F444" s="4"/>
      <c r="G444" s="91"/>
      <c r="H444" s="260">
        <f>SUM(H441:H443)</f>
        <v>0</v>
      </c>
      <c r="I444" s="245"/>
    </row>
    <row r="445" spans="2:9">
      <c r="B445" s="16"/>
      <c r="C445" s="16" t="s">
        <v>165</v>
      </c>
      <c r="D445" s="4"/>
      <c r="E445" s="17"/>
      <c r="F445" s="4"/>
      <c r="G445" s="91"/>
      <c r="H445" s="262"/>
      <c r="I445" s="245"/>
    </row>
    <row r="446" spans="2:9">
      <c r="B446" s="16"/>
      <c r="C446" s="16" t="s">
        <v>88</v>
      </c>
      <c r="D446" s="4"/>
      <c r="E446" s="17" t="s">
        <v>619</v>
      </c>
      <c r="F446" s="4"/>
      <c r="G446" s="91"/>
      <c r="H446" s="261">
        <f>+G446*D446*F446</f>
        <v>0</v>
      </c>
      <c r="I446" s="245"/>
    </row>
    <row r="447" spans="2:9">
      <c r="B447" s="16"/>
      <c r="C447" s="16" t="s">
        <v>41</v>
      </c>
      <c r="D447" s="4"/>
      <c r="E447" s="17" t="s">
        <v>619</v>
      </c>
      <c r="F447" s="4"/>
      <c r="G447" s="91"/>
      <c r="H447" s="261">
        <f t="shared" ref="H447:H448" si="75">+G447*D447*F447</f>
        <v>0</v>
      </c>
      <c r="I447" s="245"/>
    </row>
    <row r="448" spans="2:9">
      <c r="B448" s="16"/>
      <c r="C448" s="16" t="s">
        <v>89</v>
      </c>
      <c r="D448" s="4"/>
      <c r="E448" s="17" t="s">
        <v>333</v>
      </c>
      <c r="F448" s="4"/>
      <c r="G448" s="91"/>
      <c r="H448" s="261">
        <f t="shared" si="75"/>
        <v>0</v>
      </c>
      <c r="I448" s="245"/>
    </row>
    <row r="449" spans="2:9">
      <c r="B449" s="16"/>
      <c r="C449" s="16"/>
      <c r="D449" s="4"/>
      <c r="E449" s="17"/>
      <c r="F449" s="4"/>
      <c r="G449" s="91"/>
      <c r="H449" s="260">
        <f>SUM(H445:H448)</f>
        <v>0</v>
      </c>
      <c r="I449" s="268"/>
    </row>
    <row r="450" spans="2:9">
      <c r="B450" s="41"/>
      <c r="C450" s="63" t="s">
        <v>166</v>
      </c>
      <c r="D450" s="42"/>
      <c r="E450" s="43"/>
      <c r="F450" s="42"/>
      <c r="G450" s="104"/>
      <c r="H450" s="249">
        <f>SUM(H420,H425,H430,H435,H440,H444,H449)</f>
        <v>0</v>
      </c>
      <c r="I450" s="264">
        <f>SUM(H450)</f>
        <v>0</v>
      </c>
    </row>
    <row r="451" spans="2:9">
      <c r="B451" s="54" t="s">
        <v>167</v>
      </c>
      <c r="C451" s="54" t="s">
        <v>168</v>
      </c>
      <c r="D451" s="13"/>
      <c r="E451" s="12"/>
      <c r="F451" s="13"/>
      <c r="G451" s="90"/>
      <c r="H451" s="257"/>
      <c r="I451" s="253"/>
    </row>
    <row r="452" spans="2:9">
      <c r="B452" s="16"/>
      <c r="C452" s="16" t="s">
        <v>169</v>
      </c>
      <c r="D452" s="4"/>
      <c r="E452" s="17"/>
      <c r="F452" s="4"/>
      <c r="G452" s="91"/>
      <c r="H452" s="262"/>
      <c r="I452" s="245"/>
    </row>
    <row r="453" spans="2:9">
      <c r="B453" s="16"/>
      <c r="C453" s="16" t="s">
        <v>88</v>
      </c>
      <c r="D453" s="4"/>
      <c r="E453" s="17" t="s">
        <v>619</v>
      </c>
      <c r="F453" s="4"/>
      <c r="G453" s="91"/>
      <c r="H453" s="261">
        <f>+G453*D453*F453</f>
        <v>0</v>
      </c>
      <c r="I453" s="245"/>
    </row>
    <row r="454" spans="2:9">
      <c r="B454" s="16"/>
      <c r="C454" s="16" t="s">
        <v>41</v>
      </c>
      <c r="D454" s="4"/>
      <c r="E454" s="17" t="s">
        <v>619</v>
      </c>
      <c r="F454" s="4"/>
      <c r="G454" s="91"/>
      <c r="H454" s="261">
        <f t="shared" ref="H454:H455" si="76">+G454*D454*F454</f>
        <v>0</v>
      </c>
      <c r="I454" s="245"/>
    </row>
    <row r="455" spans="2:9">
      <c r="B455" s="16"/>
      <c r="C455" s="16" t="s">
        <v>89</v>
      </c>
      <c r="D455" s="4"/>
      <c r="E455" s="17" t="s">
        <v>333</v>
      </c>
      <c r="F455" s="4"/>
      <c r="G455" s="91"/>
      <c r="H455" s="261">
        <f t="shared" si="76"/>
        <v>0</v>
      </c>
      <c r="I455" s="245"/>
    </row>
    <row r="456" spans="2:9">
      <c r="B456" s="16"/>
      <c r="C456" s="16"/>
      <c r="D456" s="4"/>
      <c r="E456" s="17"/>
      <c r="F456" s="4"/>
      <c r="G456" s="91"/>
      <c r="H456" s="260">
        <f>SUM(H452:H455)</f>
        <v>0</v>
      </c>
      <c r="I456" s="245"/>
    </row>
    <row r="457" spans="2:9">
      <c r="B457" s="16"/>
      <c r="C457" s="16" t="s">
        <v>170</v>
      </c>
      <c r="D457" s="4"/>
      <c r="E457" s="17"/>
      <c r="F457" s="4"/>
      <c r="G457" s="91"/>
      <c r="H457" s="262"/>
      <c r="I457" s="245"/>
    </row>
    <row r="458" spans="2:9">
      <c r="B458" s="16"/>
      <c r="C458" s="16" t="s">
        <v>88</v>
      </c>
      <c r="D458" s="4"/>
      <c r="E458" s="17" t="s">
        <v>619</v>
      </c>
      <c r="F458" s="4"/>
      <c r="G458" s="91"/>
      <c r="H458" s="261">
        <f>+G458*D458*F458</f>
        <v>0</v>
      </c>
      <c r="I458" s="245"/>
    </row>
    <row r="459" spans="2:9">
      <c r="B459" s="16"/>
      <c r="C459" s="16" t="s">
        <v>41</v>
      </c>
      <c r="D459" s="4"/>
      <c r="E459" s="17" t="s">
        <v>619</v>
      </c>
      <c r="F459" s="4"/>
      <c r="G459" s="91"/>
      <c r="H459" s="261">
        <f t="shared" ref="H459:H460" si="77">+G459*D459*F459</f>
        <v>0</v>
      </c>
      <c r="I459" s="245"/>
    </row>
    <row r="460" spans="2:9">
      <c r="B460" s="16"/>
      <c r="C460" s="16" t="s">
        <v>89</v>
      </c>
      <c r="D460" s="4"/>
      <c r="E460" s="17" t="s">
        <v>333</v>
      </c>
      <c r="F460" s="4"/>
      <c r="G460" s="91"/>
      <c r="H460" s="261">
        <f t="shared" si="77"/>
        <v>0</v>
      </c>
      <c r="I460" s="245"/>
    </row>
    <row r="461" spans="2:9">
      <c r="B461" s="16"/>
      <c r="C461" s="16"/>
      <c r="D461" s="4"/>
      <c r="E461" s="17"/>
      <c r="F461" s="4"/>
      <c r="G461" s="91"/>
      <c r="H461" s="260">
        <f>SUM(H457:H460)</f>
        <v>0</v>
      </c>
      <c r="I461" s="245"/>
    </row>
    <row r="462" spans="2:9">
      <c r="B462" s="16"/>
      <c r="C462" s="16" t="s">
        <v>171</v>
      </c>
      <c r="D462" s="4"/>
      <c r="E462" s="17"/>
      <c r="F462" s="4"/>
      <c r="G462" s="91"/>
      <c r="H462" s="262"/>
      <c r="I462" s="245"/>
    </row>
    <row r="463" spans="2:9">
      <c r="B463" s="16"/>
      <c r="C463" s="16" t="s">
        <v>88</v>
      </c>
      <c r="D463" s="4"/>
      <c r="E463" s="17" t="s">
        <v>619</v>
      </c>
      <c r="F463" s="4"/>
      <c r="G463" s="91"/>
      <c r="H463" s="261">
        <f>+G463*D463*F463</f>
        <v>0</v>
      </c>
      <c r="I463" s="245"/>
    </row>
    <row r="464" spans="2:9">
      <c r="B464" s="16"/>
      <c r="C464" s="16" t="s">
        <v>41</v>
      </c>
      <c r="D464" s="4"/>
      <c r="E464" s="17" t="s">
        <v>619</v>
      </c>
      <c r="F464" s="4"/>
      <c r="G464" s="91"/>
      <c r="H464" s="261">
        <f t="shared" ref="H464:H465" si="78">+G464*D464*F464</f>
        <v>0</v>
      </c>
      <c r="I464" s="245"/>
    </row>
    <row r="465" spans="2:9">
      <c r="B465" s="16"/>
      <c r="C465" s="16" t="s">
        <v>89</v>
      </c>
      <c r="D465" s="4"/>
      <c r="E465" s="17" t="s">
        <v>333</v>
      </c>
      <c r="F465" s="4"/>
      <c r="G465" s="91"/>
      <c r="H465" s="261">
        <f t="shared" si="78"/>
        <v>0</v>
      </c>
      <c r="I465" s="245"/>
    </row>
    <row r="466" spans="2:9">
      <c r="B466" s="16"/>
      <c r="C466" s="16"/>
      <c r="D466" s="4"/>
      <c r="E466" s="17"/>
      <c r="F466" s="4"/>
      <c r="G466" s="91"/>
      <c r="H466" s="260">
        <f>SUM(H462:H465)</f>
        <v>0</v>
      </c>
      <c r="I466" s="245"/>
    </row>
    <row r="467" spans="2:9">
      <c r="B467" s="16"/>
      <c r="C467" s="16" t="s">
        <v>172</v>
      </c>
      <c r="D467" s="4"/>
      <c r="E467" s="17"/>
      <c r="F467" s="4"/>
      <c r="G467" s="91"/>
      <c r="H467" s="262"/>
      <c r="I467" s="245"/>
    </row>
    <row r="468" spans="2:9">
      <c r="B468" s="16"/>
      <c r="C468" s="16" t="s">
        <v>88</v>
      </c>
      <c r="D468" s="4"/>
      <c r="E468" s="17" t="s">
        <v>619</v>
      </c>
      <c r="F468" s="4"/>
      <c r="G468" s="91"/>
      <c r="H468" s="261">
        <f>+G468*D468*F468</f>
        <v>0</v>
      </c>
      <c r="I468" s="245"/>
    </row>
    <row r="469" spans="2:9">
      <c r="B469" s="16"/>
      <c r="C469" s="16" t="s">
        <v>41</v>
      </c>
      <c r="D469" s="4"/>
      <c r="E469" s="17" t="s">
        <v>619</v>
      </c>
      <c r="F469" s="4"/>
      <c r="G469" s="91"/>
      <c r="H469" s="261">
        <f t="shared" ref="H469" si="79">+G469*D469*F469</f>
        <v>0</v>
      </c>
      <c r="I469" s="245"/>
    </row>
    <row r="470" spans="2:9">
      <c r="B470" s="16"/>
      <c r="C470" s="16"/>
      <c r="D470" s="4"/>
      <c r="E470" s="17"/>
      <c r="F470" s="4"/>
      <c r="G470" s="91"/>
      <c r="H470" s="260">
        <f>SUM(H467:H469)</f>
        <v>0</v>
      </c>
      <c r="I470" s="245"/>
    </row>
    <row r="471" spans="2:9">
      <c r="B471" s="16"/>
      <c r="C471" s="16" t="s">
        <v>173</v>
      </c>
      <c r="D471" s="4"/>
      <c r="E471" s="17"/>
      <c r="F471" s="4"/>
      <c r="G471" s="91"/>
      <c r="H471" s="262"/>
      <c r="I471" s="245"/>
    </row>
    <row r="472" spans="2:9">
      <c r="B472" s="16"/>
      <c r="C472" s="16" t="s">
        <v>41</v>
      </c>
      <c r="D472" s="4"/>
      <c r="E472" s="17" t="s">
        <v>619</v>
      </c>
      <c r="F472" s="4"/>
      <c r="G472" s="91"/>
      <c r="H472" s="261">
        <f t="shared" ref="H472" si="80">+G472*D472*F472</f>
        <v>0</v>
      </c>
      <c r="I472" s="245"/>
    </row>
    <row r="473" spans="2:9">
      <c r="B473" s="16"/>
      <c r="C473" s="16"/>
      <c r="D473" s="4"/>
      <c r="E473" s="17"/>
      <c r="F473" s="4"/>
      <c r="G473" s="91"/>
      <c r="H473" s="260">
        <f>SUM(H471:H472)</f>
        <v>0</v>
      </c>
      <c r="I473" s="245"/>
    </row>
    <row r="474" spans="2:9">
      <c r="B474" s="16"/>
      <c r="C474" s="16" t="s">
        <v>174</v>
      </c>
      <c r="D474" s="4"/>
      <c r="E474" s="17"/>
      <c r="F474" s="4"/>
      <c r="G474" s="91"/>
      <c r="H474" s="262"/>
      <c r="I474" s="245"/>
    </row>
    <row r="475" spans="2:9">
      <c r="B475" s="16"/>
      <c r="C475" s="16" t="s">
        <v>41</v>
      </c>
      <c r="D475" s="4"/>
      <c r="E475" s="17" t="s">
        <v>619</v>
      </c>
      <c r="F475" s="4"/>
      <c r="G475" s="91"/>
      <c r="H475" s="261">
        <f t="shared" ref="H475" si="81">+G475*D475*F475</f>
        <v>0</v>
      </c>
      <c r="I475" s="245"/>
    </row>
    <row r="476" spans="2:9">
      <c r="B476" s="16"/>
      <c r="C476" s="16"/>
      <c r="D476" s="4"/>
      <c r="E476" s="17"/>
      <c r="F476" s="4"/>
      <c r="G476" s="91"/>
      <c r="H476" s="260">
        <f>SUM(H474:H475)</f>
        <v>0</v>
      </c>
      <c r="I476" s="268"/>
    </row>
    <row r="477" spans="2:9">
      <c r="B477" s="41"/>
      <c r="C477" s="63" t="s">
        <v>175</v>
      </c>
      <c r="D477" s="42"/>
      <c r="E477" s="43"/>
      <c r="F477" s="42"/>
      <c r="G477" s="104"/>
      <c r="H477" s="249">
        <f>SUM(H456,H461,H466,H470,H473,H476)</f>
        <v>0</v>
      </c>
      <c r="I477" s="264">
        <f>SUM(H477)</f>
        <v>0</v>
      </c>
    </row>
    <row r="478" spans="2:9">
      <c r="B478" s="54" t="s">
        <v>176</v>
      </c>
      <c r="C478" s="54" t="s">
        <v>177</v>
      </c>
      <c r="D478" s="13"/>
      <c r="E478" s="12"/>
      <c r="F478" s="13"/>
      <c r="G478" s="90"/>
      <c r="H478" s="257"/>
      <c r="I478" s="253"/>
    </row>
    <row r="479" spans="2:9">
      <c r="B479" s="16"/>
      <c r="C479" s="16" t="s">
        <v>178</v>
      </c>
      <c r="D479" s="4"/>
      <c r="E479" s="17"/>
      <c r="F479" s="4"/>
      <c r="G479" s="91"/>
      <c r="H479" s="262"/>
      <c r="I479" s="245"/>
    </row>
    <row r="480" spans="2:9">
      <c r="B480" s="16"/>
      <c r="C480" s="16" t="s">
        <v>88</v>
      </c>
      <c r="D480" s="4"/>
      <c r="E480" s="17" t="s">
        <v>619</v>
      </c>
      <c r="F480" s="4"/>
      <c r="G480" s="91"/>
      <c r="H480" s="261">
        <f>+G480*D480*F480</f>
        <v>0</v>
      </c>
      <c r="I480" s="245"/>
    </row>
    <row r="481" spans="2:9">
      <c r="B481" s="16"/>
      <c r="C481" s="16" t="s">
        <v>41</v>
      </c>
      <c r="D481" s="4"/>
      <c r="E481" s="17" t="s">
        <v>619</v>
      </c>
      <c r="F481" s="4"/>
      <c r="G481" s="91"/>
      <c r="H481" s="261">
        <f t="shared" ref="H481:H482" si="82">+G481*D481*F481</f>
        <v>0</v>
      </c>
      <c r="I481" s="245"/>
    </row>
    <row r="482" spans="2:9">
      <c r="B482" s="16"/>
      <c r="C482" s="16" t="s">
        <v>89</v>
      </c>
      <c r="D482" s="4"/>
      <c r="E482" s="17" t="s">
        <v>333</v>
      </c>
      <c r="F482" s="4"/>
      <c r="G482" s="91"/>
      <c r="H482" s="261">
        <f t="shared" si="82"/>
        <v>0</v>
      </c>
      <c r="I482" s="245"/>
    </row>
    <row r="483" spans="2:9">
      <c r="B483" s="16"/>
      <c r="C483" s="16"/>
      <c r="D483" s="4"/>
      <c r="E483" s="17"/>
      <c r="F483" s="4"/>
      <c r="G483" s="91"/>
      <c r="H483" s="260">
        <f>SUM(H479:H482)</f>
        <v>0</v>
      </c>
      <c r="I483" s="245"/>
    </row>
    <row r="484" spans="2:9">
      <c r="B484" s="16"/>
      <c r="C484" s="16" t="s">
        <v>179</v>
      </c>
      <c r="D484" s="4"/>
      <c r="E484" s="17"/>
      <c r="F484" s="4"/>
      <c r="G484" s="91"/>
      <c r="H484" s="262"/>
      <c r="I484" s="245"/>
    </row>
    <row r="485" spans="2:9">
      <c r="B485" s="16"/>
      <c r="C485" s="16" t="s">
        <v>88</v>
      </c>
      <c r="D485" s="4"/>
      <c r="E485" s="17" t="s">
        <v>619</v>
      </c>
      <c r="F485" s="4"/>
      <c r="G485" s="91"/>
      <c r="H485" s="261">
        <f>+G485*D485*F485</f>
        <v>0</v>
      </c>
      <c r="I485" s="245"/>
    </row>
    <row r="486" spans="2:9">
      <c r="B486" s="16"/>
      <c r="C486" s="16" t="s">
        <v>41</v>
      </c>
      <c r="D486" s="4"/>
      <c r="E486" s="17" t="s">
        <v>619</v>
      </c>
      <c r="F486" s="4"/>
      <c r="G486" s="91"/>
      <c r="H486" s="261">
        <f t="shared" ref="H486:H487" si="83">+G486*D486*F486</f>
        <v>0</v>
      </c>
      <c r="I486" s="245"/>
    </row>
    <row r="487" spans="2:9">
      <c r="B487" s="16"/>
      <c r="C487" s="16" t="s">
        <v>89</v>
      </c>
      <c r="D487" s="4"/>
      <c r="E487" s="17" t="s">
        <v>333</v>
      </c>
      <c r="F487" s="4"/>
      <c r="G487" s="91"/>
      <c r="H487" s="261">
        <f t="shared" si="83"/>
        <v>0</v>
      </c>
      <c r="I487" s="245"/>
    </row>
    <row r="488" spans="2:9">
      <c r="B488" s="16"/>
      <c r="C488" s="16"/>
      <c r="D488" s="4"/>
      <c r="E488" s="17"/>
      <c r="F488" s="4"/>
      <c r="G488" s="91"/>
      <c r="H488" s="260">
        <f>SUM(H484:H487)</f>
        <v>0</v>
      </c>
      <c r="I488" s="245"/>
    </row>
    <row r="489" spans="2:9">
      <c r="B489" s="16"/>
      <c r="C489" s="16" t="s">
        <v>180</v>
      </c>
      <c r="D489" s="4"/>
      <c r="E489" s="17"/>
      <c r="F489" s="4"/>
      <c r="G489" s="91"/>
      <c r="H489" s="262"/>
      <c r="I489" s="245"/>
    </row>
    <row r="490" spans="2:9">
      <c r="B490" s="16"/>
      <c r="C490" s="16" t="s">
        <v>88</v>
      </c>
      <c r="D490" s="4"/>
      <c r="E490" s="17" t="s">
        <v>619</v>
      </c>
      <c r="F490" s="4"/>
      <c r="G490" s="91"/>
      <c r="H490" s="261">
        <f>+G490*D490*F490</f>
        <v>0</v>
      </c>
      <c r="I490" s="245"/>
    </row>
    <row r="491" spans="2:9">
      <c r="B491" s="16"/>
      <c r="C491" s="16" t="s">
        <v>41</v>
      </c>
      <c r="D491" s="4"/>
      <c r="E491" s="17" t="s">
        <v>619</v>
      </c>
      <c r="F491" s="4"/>
      <c r="G491" s="91"/>
      <c r="H491" s="261">
        <f t="shared" ref="H491:H492" si="84">+G491*D491*F491</f>
        <v>0</v>
      </c>
      <c r="I491" s="245"/>
    </row>
    <row r="492" spans="2:9">
      <c r="B492" s="16"/>
      <c r="C492" s="16" t="s">
        <v>89</v>
      </c>
      <c r="D492" s="4"/>
      <c r="E492" s="17" t="s">
        <v>333</v>
      </c>
      <c r="F492" s="4"/>
      <c r="G492" s="91"/>
      <c r="H492" s="261">
        <f t="shared" si="84"/>
        <v>0</v>
      </c>
      <c r="I492" s="245"/>
    </row>
    <row r="493" spans="2:9">
      <c r="B493" s="16"/>
      <c r="C493" s="16"/>
      <c r="D493" s="4"/>
      <c r="E493" s="17"/>
      <c r="F493" s="4"/>
      <c r="G493" s="91"/>
      <c r="H493" s="260">
        <f>SUM(H489:H492)</f>
        <v>0</v>
      </c>
      <c r="I493" s="245"/>
    </row>
    <row r="494" spans="2:9">
      <c r="B494" s="16"/>
      <c r="C494" s="16" t="s">
        <v>181</v>
      </c>
      <c r="D494" s="4"/>
      <c r="E494" s="17"/>
      <c r="F494" s="4"/>
      <c r="G494" s="91"/>
      <c r="H494" s="262"/>
      <c r="I494" s="245"/>
    </row>
    <row r="495" spans="2:9">
      <c r="B495" s="16"/>
      <c r="C495" s="16" t="s">
        <v>88</v>
      </c>
      <c r="D495" s="4"/>
      <c r="E495" s="17" t="s">
        <v>619</v>
      </c>
      <c r="F495" s="4"/>
      <c r="G495" s="91"/>
      <c r="H495" s="261">
        <f>+G495*D495*F495</f>
        <v>0</v>
      </c>
      <c r="I495" s="245"/>
    </row>
    <row r="496" spans="2:9">
      <c r="B496" s="16"/>
      <c r="C496" s="16" t="s">
        <v>41</v>
      </c>
      <c r="D496" s="4"/>
      <c r="E496" s="17" t="s">
        <v>619</v>
      </c>
      <c r="F496" s="4"/>
      <c r="G496" s="91"/>
      <c r="H496" s="261">
        <f t="shared" ref="H496:H497" si="85">+G496*D496*F496</f>
        <v>0</v>
      </c>
      <c r="I496" s="245"/>
    </row>
    <row r="497" spans="2:9">
      <c r="B497" s="16"/>
      <c r="C497" s="16" t="s">
        <v>89</v>
      </c>
      <c r="D497" s="4"/>
      <c r="E497" s="17" t="s">
        <v>333</v>
      </c>
      <c r="F497" s="4"/>
      <c r="G497" s="91"/>
      <c r="H497" s="261">
        <f t="shared" si="85"/>
        <v>0</v>
      </c>
      <c r="I497" s="245"/>
    </row>
    <row r="498" spans="2:9">
      <c r="B498" s="16"/>
      <c r="C498" s="16"/>
      <c r="D498" s="4"/>
      <c r="E498" s="17"/>
      <c r="F498" s="4"/>
      <c r="G498" s="91"/>
      <c r="H498" s="260">
        <f>SUM(H494:H497)</f>
        <v>0</v>
      </c>
      <c r="I498" s="245"/>
    </row>
    <row r="499" spans="2:9">
      <c r="B499" s="16"/>
      <c r="C499" s="16" t="s">
        <v>182</v>
      </c>
      <c r="D499" s="4"/>
      <c r="E499" s="17"/>
      <c r="F499" s="4"/>
      <c r="G499" s="91"/>
      <c r="H499" s="262"/>
      <c r="I499" s="245"/>
    </row>
    <row r="500" spans="2:9">
      <c r="B500" s="16"/>
      <c r="C500" s="16" t="s">
        <v>88</v>
      </c>
      <c r="D500" s="4"/>
      <c r="E500" s="17" t="s">
        <v>619</v>
      </c>
      <c r="F500" s="4"/>
      <c r="G500" s="91"/>
      <c r="H500" s="261">
        <f>+G500*D500*F500</f>
        <v>0</v>
      </c>
      <c r="I500" s="245"/>
    </row>
    <row r="501" spans="2:9">
      <c r="B501" s="16"/>
      <c r="C501" s="16" t="s">
        <v>41</v>
      </c>
      <c r="D501" s="4"/>
      <c r="E501" s="17" t="s">
        <v>619</v>
      </c>
      <c r="F501" s="4"/>
      <c r="G501" s="91"/>
      <c r="H501" s="261">
        <f t="shared" ref="H501:H502" si="86">+G501*D501*F501</f>
        <v>0</v>
      </c>
      <c r="I501" s="245"/>
    </row>
    <row r="502" spans="2:9">
      <c r="B502" s="16"/>
      <c r="C502" s="16" t="s">
        <v>89</v>
      </c>
      <c r="D502" s="4"/>
      <c r="E502" s="17" t="s">
        <v>333</v>
      </c>
      <c r="F502" s="4"/>
      <c r="G502" s="91"/>
      <c r="H502" s="261">
        <f t="shared" si="86"/>
        <v>0</v>
      </c>
      <c r="I502" s="245"/>
    </row>
    <row r="503" spans="2:9">
      <c r="B503" s="16"/>
      <c r="C503" s="16"/>
      <c r="D503" s="4"/>
      <c r="E503" s="17"/>
      <c r="F503" s="4"/>
      <c r="G503" s="91"/>
      <c r="H503" s="260">
        <f>SUM(H499:H502)</f>
        <v>0</v>
      </c>
      <c r="I503" s="245"/>
    </row>
    <row r="504" spans="2:9">
      <c r="B504" s="16"/>
      <c r="C504" s="16" t="s">
        <v>183</v>
      </c>
      <c r="D504" s="4"/>
      <c r="E504" s="17"/>
      <c r="F504" s="4"/>
      <c r="G504" s="91"/>
      <c r="H504" s="262"/>
      <c r="I504" s="245"/>
    </row>
    <row r="505" spans="2:9">
      <c r="B505" s="16"/>
      <c r="C505" s="16" t="s">
        <v>88</v>
      </c>
      <c r="D505" s="4"/>
      <c r="E505" s="17" t="s">
        <v>619</v>
      </c>
      <c r="F505" s="4"/>
      <c r="G505" s="91"/>
      <c r="H505" s="261">
        <f>+G505*D505*F505</f>
        <v>0</v>
      </c>
      <c r="I505" s="245"/>
    </row>
    <row r="506" spans="2:9">
      <c r="B506" s="16"/>
      <c r="C506" s="16" t="s">
        <v>41</v>
      </c>
      <c r="D506" s="4"/>
      <c r="E506" s="17" t="s">
        <v>619</v>
      </c>
      <c r="F506" s="4"/>
      <c r="G506" s="91"/>
      <c r="H506" s="261">
        <f t="shared" ref="H506:H507" si="87">+G506*D506*F506</f>
        <v>0</v>
      </c>
      <c r="I506" s="245"/>
    </row>
    <row r="507" spans="2:9">
      <c r="B507" s="16"/>
      <c r="C507" s="16" t="s">
        <v>89</v>
      </c>
      <c r="D507" s="4"/>
      <c r="E507" s="17" t="s">
        <v>333</v>
      </c>
      <c r="F507" s="4"/>
      <c r="G507" s="91"/>
      <c r="H507" s="261">
        <f t="shared" si="87"/>
        <v>0</v>
      </c>
      <c r="I507" s="245"/>
    </row>
    <row r="508" spans="2:9">
      <c r="B508" s="16"/>
      <c r="C508" s="16"/>
      <c r="D508" s="4"/>
      <c r="E508" s="17"/>
      <c r="F508" s="4"/>
      <c r="G508" s="91"/>
      <c r="H508" s="260">
        <f>SUM(H504:H507)</f>
        <v>0</v>
      </c>
      <c r="I508" s="268"/>
    </row>
    <row r="509" spans="2:9">
      <c r="B509" s="41"/>
      <c r="C509" s="63" t="s">
        <v>184</v>
      </c>
      <c r="D509" s="42"/>
      <c r="E509" s="43"/>
      <c r="F509" s="42"/>
      <c r="G509" s="104"/>
      <c r="H509" s="249">
        <f>SUM(H483,H488,H493,H498,H503,H508)</f>
        <v>0</v>
      </c>
      <c r="I509" s="264">
        <f>SUM(H509)</f>
        <v>0</v>
      </c>
    </row>
    <row r="510" spans="2:9">
      <c r="B510" s="54" t="s">
        <v>185</v>
      </c>
      <c r="C510" s="54" t="s">
        <v>186</v>
      </c>
      <c r="D510" s="13"/>
      <c r="E510" s="12"/>
      <c r="F510" s="13"/>
      <c r="G510" s="90"/>
      <c r="H510" s="257"/>
      <c r="I510" s="253"/>
    </row>
    <row r="511" spans="2:9">
      <c r="B511" s="16"/>
      <c r="C511" s="16" t="s">
        <v>187</v>
      </c>
      <c r="D511" s="4"/>
      <c r="E511" s="17"/>
      <c r="F511" s="4"/>
      <c r="G511" s="91"/>
      <c r="H511" s="262"/>
      <c r="I511" s="245"/>
    </row>
    <row r="512" spans="2:9">
      <c r="B512" s="16"/>
      <c r="C512" s="16" t="s">
        <v>41</v>
      </c>
      <c r="D512" s="4"/>
      <c r="E512" s="17" t="s">
        <v>619</v>
      </c>
      <c r="F512" s="4"/>
      <c r="G512" s="91"/>
      <c r="H512" s="261">
        <f t="shared" ref="H512" si="88">+G512*D512*F512</f>
        <v>0</v>
      </c>
      <c r="I512" s="245"/>
    </row>
    <row r="513" spans="2:9">
      <c r="B513" s="16"/>
      <c r="C513" s="16"/>
      <c r="D513" s="4"/>
      <c r="E513" s="17"/>
      <c r="F513" s="4"/>
      <c r="G513" s="91"/>
      <c r="H513" s="260">
        <f>SUM(H511:H512)</f>
        <v>0</v>
      </c>
      <c r="I513" s="245"/>
    </row>
    <row r="514" spans="2:9">
      <c r="B514" s="16"/>
      <c r="C514" s="16" t="s">
        <v>188</v>
      </c>
      <c r="D514" s="4"/>
      <c r="E514" s="17"/>
      <c r="F514" s="4"/>
      <c r="G514" s="91"/>
      <c r="H514" s="262"/>
      <c r="I514" s="245"/>
    </row>
    <row r="515" spans="2:9">
      <c r="B515" s="16"/>
      <c r="C515" s="16" t="s">
        <v>41</v>
      </c>
      <c r="D515" s="4"/>
      <c r="E515" s="17" t="s">
        <v>619</v>
      </c>
      <c r="F515" s="4"/>
      <c r="G515" s="91"/>
      <c r="H515" s="261">
        <f t="shared" ref="H515" si="89">+G515*D515*F515</f>
        <v>0</v>
      </c>
      <c r="I515" s="245"/>
    </row>
    <row r="516" spans="2:9">
      <c r="B516" s="16"/>
      <c r="C516" s="16"/>
      <c r="D516" s="4"/>
      <c r="E516" s="17"/>
      <c r="F516" s="4"/>
      <c r="G516" s="91"/>
      <c r="H516" s="260">
        <f>SUM(H514:H515)</f>
        <v>0</v>
      </c>
      <c r="I516" s="245"/>
    </row>
    <row r="517" spans="2:9">
      <c r="B517" s="16"/>
      <c r="C517" s="16" t="s">
        <v>189</v>
      </c>
      <c r="D517" s="4"/>
      <c r="E517" s="17"/>
      <c r="F517" s="4"/>
      <c r="G517" s="91"/>
      <c r="H517" s="262"/>
      <c r="I517" s="245"/>
    </row>
    <row r="518" spans="2:9">
      <c r="B518" s="16"/>
      <c r="C518" s="16" t="s">
        <v>41</v>
      </c>
      <c r="D518" s="4"/>
      <c r="E518" s="17" t="s">
        <v>619</v>
      </c>
      <c r="F518" s="4"/>
      <c r="G518" s="91"/>
      <c r="H518" s="261">
        <f t="shared" ref="H518" si="90">+G518*D518*F518</f>
        <v>0</v>
      </c>
      <c r="I518" s="245"/>
    </row>
    <row r="519" spans="2:9">
      <c r="B519" s="16"/>
      <c r="C519" s="16"/>
      <c r="D519" s="4"/>
      <c r="E519" s="17"/>
      <c r="F519" s="4"/>
      <c r="G519" s="91"/>
      <c r="H519" s="260">
        <f>SUM(H517:H518)</f>
        <v>0</v>
      </c>
      <c r="I519" s="245"/>
    </row>
    <row r="520" spans="2:9">
      <c r="B520" s="16"/>
      <c r="C520" s="16" t="s">
        <v>190</v>
      </c>
      <c r="D520" s="4"/>
      <c r="E520" s="17"/>
      <c r="F520" s="4"/>
      <c r="G520" s="91"/>
      <c r="H520" s="262"/>
      <c r="I520" s="245"/>
    </row>
    <row r="521" spans="2:9">
      <c r="B521" s="16"/>
      <c r="C521" s="16" t="s">
        <v>41</v>
      </c>
      <c r="D521" s="4"/>
      <c r="E521" s="17" t="s">
        <v>619</v>
      </c>
      <c r="F521" s="4"/>
      <c r="G521" s="91"/>
      <c r="H521" s="261">
        <f t="shared" ref="H521" si="91">+G521*D521*F521</f>
        <v>0</v>
      </c>
      <c r="I521" s="245"/>
    </row>
    <row r="522" spans="2:9">
      <c r="B522" s="16"/>
      <c r="C522" s="16"/>
      <c r="D522" s="4"/>
      <c r="E522" s="17"/>
      <c r="F522" s="4"/>
      <c r="G522" s="91"/>
      <c r="H522" s="260">
        <f>SUM(H520:H521)</f>
        <v>0</v>
      </c>
      <c r="I522" s="245"/>
    </row>
    <row r="523" spans="2:9">
      <c r="B523" s="16"/>
      <c r="C523" s="16" t="s">
        <v>191</v>
      </c>
      <c r="D523" s="4"/>
      <c r="E523" s="17"/>
      <c r="F523" s="4"/>
      <c r="G523" s="91"/>
      <c r="H523" s="262"/>
      <c r="I523" s="245"/>
    </row>
    <row r="524" spans="2:9">
      <c r="B524" s="16"/>
      <c r="C524" s="16" t="s">
        <v>41</v>
      </c>
      <c r="D524" s="4"/>
      <c r="E524" s="17" t="s">
        <v>619</v>
      </c>
      <c r="F524" s="4"/>
      <c r="G524" s="91"/>
      <c r="H524" s="261">
        <f t="shared" ref="H524" si="92">+G524*D524*F524</f>
        <v>0</v>
      </c>
      <c r="I524" s="245"/>
    </row>
    <row r="525" spans="2:9">
      <c r="B525" s="16"/>
      <c r="C525" s="16"/>
      <c r="D525" s="4"/>
      <c r="E525" s="17"/>
      <c r="F525" s="4"/>
      <c r="G525" s="91"/>
      <c r="H525" s="260">
        <f>SUM(H523:H524)</f>
        <v>0</v>
      </c>
      <c r="I525" s="245"/>
    </row>
    <row r="526" spans="2:9">
      <c r="B526" s="16"/>
      <c r="C526" s="16" t="s">
        <v>192</v>
      </c>
      <c r="D526" s="4"/>
      <c r="E526" s="17"/>
      <c r="F526" s="4"/>
      <c r="G526" s="91"/>
      <c r="H526" s="262"/>
      <c r="I526" s="245"/>
    </row>
    <row r="527" spans="2:9">
      <c r="B527" s="16"/>
      <c r="C527" s="16" t="s">
        <v>41</v>
      </c>
      <c r="D527" s="4"/>
      <c r="E527" s="17" t="s">
        <v>619</v>
      </c>
      <c r="F527" s="4"/>
      <c r="G527" s="91"/>
      <c r="H527" s="261">
        <f t="shared" ref="H527" si="93">+G527*D527*F527</f>
        <v>0</v>
      </c>
      <c r="I527" s="245"/>
    </row>
    <row r="528" spans="2:9">
      <c r="B528" s="16"/>
      <c r="C528" s="16"/>
      <c r="D528" s="4"/>
      <c r="E528" s="17"/>
      <c r="F528" s="4"/>
      <c r="G528" s="91"/>
      <c r="H528" s="260">
        <f>SUM(H526:H527)</f>
        <v>0</v>
      </c>
      <c r="I528" s="245"/>
    </row>
    <row r="529" spans="2:9">
      <c r="B529" s="16"/>
      <c r="C529" s="16" t="s">
        <v>193</v>
      </c>
      <c r="D529" s="4"/>
      <c r="E529" s="17"/>
      <c r="F529" s="4"/>
      <c r="G529" s="91"/>
      <c r="H529" s="262"/>
      <c r="I529" s="245"/>
    </row>
    <row r="530" spans="2:9">
      <c r="B530" s="16"/>
      <c r="C530" s="16" t="s">
        <v>41</v>
      </c>
      <c r="D530" s="4"/>
      <c r="E530" s="17" t="s">
        <v>619</v>
      </c>
      <c r="F530" s="4"/>
      <c r="G530" s="91"/>
      <c r="H530" s="261">
        <f t="shared" ref="H530" si="94">+G530*D530*F530</f>
        <v>0</v>
      </c>
      <c r="I530" s="245"/>
    </row>
    <row r="531" spans="2:9">
      <c r="B531" s="16"/>
      <c r="C531" s="16"/>
      <c r="D531" s="4"/>
      <c r="E531" s="17"/>
      <c r="F531" s="4"/>
      <c r="G531" s="91"/>
      <c r="H531" s="260">
        <f>SUM(H529:H530)</f>
        <v>0</v>
      </c>
      <c r="I531" s="268"/>
    </row>
    <row r="532" spans="2:9">
      <c r="B532" s="41"/>
      <c r="C532" s="63" t="s">
        <v>194</v>
      </c>
      <c r="D532" s="42"/>
      <c r="E532" s="43"/>
      <c r="F532" s="42"/>
      <c r="G532" s="104"/>
      <c r="H532" s="249">
        <f>SUM(H513,H516,H519,H522,H525,H528,H531)</f>
        <v>0</v>
      </c>
      <c r="I532" s="264">
        <f>SUM(H532)</f>
        <v>0</v>
      </c>
    </row>
    <row r="533" spans="2:9">
      <c r="B533" s="54" t="s">
        <v>195</v>
      </c>
      <c r="C533" s="54" t="s">
        <v>196</v>
      </c>
      <c r="D533" s="13"/>
      <c r="E533" s="12"/>
      <c r="F533" s="13"/>
      <c r="G533" s="90"/>
      <c r="H533" s="257"/>
      <c r="I533" s="253"/>
    </row>
    <row r="534" spans="2:9">
      <c r="B534" s="16"/>
      <c r="C534" s="16" t="s">
        <v>197</v>
      </c>
      <c r="D534" s="4"/>
      <c r="E534" s="17"/>
      <c r="F534" s="4"/>
      <c r="G534" s="91"/>
      <c r="H534" s="262"/>
      <c r="I534" s="245"/>
    </row>
    <row r="535" spans="2:9">
      <c r="B535" s="16"/>
      <c r="C535" s="16" t="s">
        <v>41</v>
      </c>
      <c r="D535" s="4"/>
      <c r="E535" s="17" t="s">
        <v>619</v>
      </c>
      <c r="F535" s="4"/>
      <c r="G535" s="91"/>
      <c r="H535" s="261">
        <f t="shared" ref="H535" si="95">+G535*D535*F535</f>
        <v>0</v>
      </c>
      <c r="I535" s="245"/>
    </row>
    <row r="536" spans="2:9">
      <c r="B536" s="16"/>
      <c r="C536" s="16"/>
      <c r="D536" s="4"/>
      <c r="E536" s="17"/>
      <c r="F536" s="4"/>
      <c r="G536" s="91"/>
      <c r="H536" s="260">
        <f>SUM(H534:H535)</f>
        <v>0</v>
      </c>
      <c r="I536" s="245"/>
    </row>
    <row r="537" spans="2:9">
      <c r="B537" s="16"/>
      <c r="C537" s="16" t="s">
        <v>198</v>
      </c>
      <c r="D537" s="4"/>
      <c r="E537" s="17"/>
      <c r="F537" s="4"/>
      <c r="G537" s="91"/>
      <c r="H537" s="262"/>
      <c r="I537" s="245"/>
    </row>
    <row r="538" spans="2:9">
      <c r="B538" s="16"/>
      <c r="C538" s="16" t="s">
        <v>88</v>
      </c>
      <c r="D538" s="4"/>
      <c r="E538" s="17" t="s">
        <v>619</v>
      </c>
      <c r="F538" s="4"/>
      <c r="G538" s="91"/>
      <c r="H538" s="261">
        <f>+G538*D538*F538</f>
        <v>0</v>
      </c>
      <c r="I538" s="245"/>
    </row>
    <row r="539" spans="2:9">
      <c r="B539" s="16"/>
      <c r="C539" s="16" t="s">
        <v>41</v>
      </c>
      <c r="D539" s="4"/>
      <c r="E539" s="17" t="s">
        <v>619</v>
      </c>
      <c r="F539" s="4"/>
      <c r="G539" s="91"/>
      <c r="H539" s="261">
        <f t="shared" ref="H539" si="96">+G539*D539*F539</f>
        <v>0</v>
      </c>
      <c r="I539" s="245"/>
    </row>
    <row r="540" spans="2:9">
      <c r="B540" s="16"/>
      <c r="C540" s="16"/>
      <c r="D540" s="4"/>
      <c r="E540" s="17"/>
      <c r="F540" s="4"/>
      <c r="G540" s="91"/>
      <c r="H540" s="260">
        <f>SUM(H537:H539)</f>
        <v>0</v>
      </c>
      <c r="I540" s="245"/>
    </row>
    <row r="541" spans="2:9">
      <c r="B541" s="16"/>
      <c r="C541" s="16" t="s">
        <v>199</v>
      </c>
      <c r="D541" s="4"/>
      <c r="E541" s="17"/>
      <c r="F541" s="4"/>
      <c r="G541" s="91"/>
      <c r="H541" s="262"/>
      <c r="I541" s="245"/>
    </row>
    <row r="542" spans="2:9">
      <c r="B542" s="16"/>
      <c r="C542" s="16" t="s">
        <v>41</v>
      </c>
      <c r="D542" s="4"/>
      <c r="E542" s="17" t="s">
        <v>619</v>
      </c>
      <c r="F542" s="4"/>
      <c r="G542" s="91"/>
      <c r="H542" s="261">
        <f t="shared" ref="H542" si="97">+G542*D542*F542</f>
        <v>0</v>
      </c>
      <c r="I542" s="245"/>
    </row>
    <row r="543" spans="2:9">
      <c r="B543" s="16"/>
      <c r="C543" s="16"/>
      <c r="D543" s="4"/>
      <c r="E543" s="17"/>
      <c r="F543" s="4"/>
      <c r="G543" s="91"/>
      <c r="H543" s="260">
        <f>SUM(H541:H542)</f>
        <v>0</v>
      </c>
      <c r="I543" s="245"/>
    </row>
    <row r="544" spans="2:9">
      <c r="B544" s="16"/>
      <c r="C544" s="16" t="s">
        <v>200</v>
      </c>
      <c r="D544" s="4"/>
      <c r="E544" s="17"/>
      <c r="F544" s="4"/>
      <c r="G544" s="91"/>
      <c r="H544" s="262"/>
      <c r="I544" s="245"/>
    </row>
    <row r="545" spans="2:9">
      <c r="B545" s="16"/>
      <c r="C545" s="16" t="s">
        <v>41</v>
      </c>
      <c r="D545" s="4"/>
      <c r="E545" s="17" t="s">
        <v>619</v>
      </c>
      <c r="F545" s="4"/>
      <c r="G545" s="91"/>
      <c r="H545" s="261">
        <f t="shared" ref="H545" si="98">+G545*D545*F545</f>
        <v>0</v>
      </c>
      <c r="I545" s="245"/>
    </row>
    <row r="546" spans="2:9">
      <c r="B546" s="16"/>
      <c r="C546" s="16"/>
      <c r="D546" s="4"/>
      <c r="E546" s="17"/>
      <c r="F546" s="4"/>
      <c r="G546" s="91"/>
      <c r="H546" s="260">
        <f>SUM(H544:H545)</f>
        <v>0</v>
      </c>
      <c r="I546" s="245"/>
    </row>
    <row r="547" spans="2:9">
      <c r="B547" s="16"/>
      <c r="C547" s="16" t="s">
        <v>120</v>
      </c>
      <c r="D547" s="4"/>
      <c r="E547" s="17"/>
      <c r="F547" s="4"/>
      <c r="G547" s="91"/>
      <c r="H547" s="262"/>
      <c r="I547" s="245"/>
    </row>
    <row r="548" spans="2:9">
      <c r="B548" s="16"/>
      <c r="C548" s="16" t="s">
        <v>41</v>
      </c>
      <c r="D548" s="4"/>
      <c r="E548" s="17" t="s">
        <v>619</v>
      </c>
      <c r="F548" s="4"/>
      <c r="G548" s="91"/>
      <c r="H548" s="261">
        <f t="shared" ref="H548" si="99">+G548*D548*F548</f>
        <v>0</v>
      </c>
      <c r="I548" s="245"/>
    </row>
    <row r="549" spans="2:9">
      <c r="B549" s="16"/>
      <c r="C549" s="16"/>
      <c r="D549" s="4"/>
      <c r="E549" s="17"/>
      <c r="F549" s="4"/>
      <c r="G549" s="91"/>
      <c r="H549" s="260">
        <f>SUM(H547:H548)</f>
        <v>0</v>
      </c>
      <c r="I549" s="245"/>
    </row>
    <row r="550" spans="2:9">
      <c r="B550" s="16"/>
      <c r="C550" s="16" t="s">
        <v>121</v>
      </c>
      <c r="D550" s="4"/>
      <c r="E550" s="17"/>
      <c r="F550" s="4"/>
      <c r="G550" s="91"/>
      <c r="H550" s="262"/>
      <c r="I550" s="245"/>
    </row>
    <row r="551" spans="2:9">
      <c r="B551" s="16"/>
      <c r="C551" s="16" t="s">
        <v>41</v>
      </c>
      <c r="D551" s="4"/>
      <c r="E551" s="17" t="s">
        <v>619</v>
      </c>
      <c r="F551" s="4"/>
      <c r="G551" s="91"/>
      <c r="H551" s="261">
        <f t="shared" ref="H551" si="100">+G551*D551*F551</f>
        <v>0</v>
      </c>
      <c r="I551" s="245"/>
    </row>
    <row r="552" spans="2:9">
      <c r="B552" s="16"/>
      <c r="C552" s="16"/>
      <c r="D552" s="4"/>
      <c r="E552" s="17"/>
      <c r="F552" s="4"/>
      <c r="G552" s="91"/>
      <c r="H552" s="260">
        <f>SUM(H550:H551)</f>
        <v>0</v>
      </c>
      <c r="I552" s="245"/>
    </row>
    <row r="553" spans="2:9">
      <c r="B553" s="16"/>
      <c r="C553" s="16" t="s">
        <v>122</v>
      </c>
      <c r="D553" s="4"/>
      <c r="E553" s="17"/>
      <c r="F553" s="4"/>
      <c r="G553" s="91"/>
      <c r="H553" s="262"/>
      <c r="I553" s="245"/>
    </row>
    <row r="554" spans="2:9">
      <c r="B554" s="16"/>
      <c r="C554" s="16" t="s">
        <v>41</v>
      </c>
      <c r="D554" s="4"/>
      <c r="E554" s="17" t="s">
        <v>619</v>
      </c>
      <c r="F554" s="4"/>
      <c r="G554" s="91"/>
      <c r="H554" s="261">
        <f t="shared" ref="H554" si="101">+G554*D554*F554</f>
        <v>0</v>
      </c>
      <c r="I554" s="245"/>
    </row>
    <row r="555" spans="2:9">
      <c r="B555" s="16"/>
      <c r="C555" s="16"/>
      <c r="D555" s="4"/>
      <c r="E555" s="17"/>
      <c r="F555" s="4"/>
      <c r="G555" s="91"/>
      <c r="H555" s="260">
        <f>SUM(H553:H554)</f>
        <v>0</v>
      </c>
      <c r="I555" s="245"/>
    </row>
    <row r="556" spans="2:9">
      <c r="B556" s="16"/>
      <c r="C556" s="16" t="s">
        <v>201</v>
      </c>
      <c r="D556" s="4"/>
      <c r="E556" s="17"/>
      <c r="F556" s="4"/>
      <c r="G556" s="91"/>
      <c r="H556" s="262"/>
      <c r="I556" s="245"/>
    </row>
    <row r="557" spans="2:9">
      <c r="B557" s="16"/>
      <c r="C557" s="16" t="s">
        <v>41</v>
      </c>
      <c r="D557" s="4"/>
      <c r="E557" s="17" t="s">
        <v>619</v>
      </c>
      <c r="F557" s="4"/>
      <c r="G557" s="91"/>
      <c r="H557" s="261">
        <f t="shared" ref="H557" si="102">+G557*D557*F557</f>
        <v>0</v>
      </c>
      <c r="I557" s="245"/>
    </row>
    <row r="558" spans="2:9">
      <c r="B558" s="16"/>
      <c r="C558" s="16"/>
      <c r="D558" s="4"/>
      <c r="E558" s="17"/>
      <c r="F558" s="4"/>
      <c r="G558" s="91"/>
      <c r="H558" s="260">
        <f>SUM(H556:H557)</f>
        <v>0</v>
      </c>
      <c r="I558" s="245"/>
    </row>
    <row r="559" spans="2:9">
      <c r="B559" s="16"/>
      <c r="C559" s="16" t="s">
        <v>202</v>
      </c>
      <c r="D559" s="4"/>
      <c r="E559" s="17"/>
      <c r="F559" s="4"/>
      <c r="G559" s="91"/>
      <c r="H559" s="262"/>
      <c r="I559" s="245"/>
    </row>
    <row r="560" spans="2:9">
      <c r="B560" s="16"/>
      <c r="C560" s="16" t="s">
        <v>41</v>
      </c>
      <c r="D560" s="4"/>
      <c r="E560" s="17" t="s">
        <v>619</v>
      </c>
      <c r="F560" s="4"/>
      <c r="G560" s="91"/>
      <c r="H560" s="261">
        <f t="shared" ref="H560" si="103">+G560*D560*F560</f>
        <v>0</v>
      </c>
      <c r="I560" s="245"/>
    </row>
    <row r="561" spans="2:9">
      <c r="B561" s="16"/>
      <c r="C561" s="16"/>
      <c r="D561" s="4"/>
      <c r="E561" s="17"/>
      <c r="F561" s="4"/>
      <c r="G561" s="91"/>
      <c r="H561" s="260">
        <f>SUM(H559:H560)</f>
        <v>0</v>
      </c>
      <c r="I561" s="268"/>
    </row>
    <row r="562" spans="2:9">
      <c r="B562" s="41"/>
      <c r="C562" s="63" t="s">
        <v>203</v>
      </c>
      <c r="D562" s="42"/>
      <c r="E562" s="43"/>
      <c r="F562" s="42"/>
      <c r="G562" s="104"/>
      <c r="H562" s="273">
        <f>SUM(H536,H540,H543,H546,H549,H552,H555,H558,H561)</f>
        <v>0</v>
      </c>
      <c r="I562" s="274">
        <f>SUM(H562)</f>
        <v>0</v>
      </c>
    </row>
    <row r="563" spans="2:9">
      <c r="B563" s="71" t="s">
        <v>83</v>
      </c>
      <c r="C563" s="78" t="s">
        <v>204</v>
      </c>
      <c r="D563" s="72"/>
      <c r="E563" s="73"/>
      <c r="F563" s="72"/>
      <c r="G563" s="105"/>
      <c r="H563" s="249">
        <f>+H198+H238+H283+H335+H352+H414+H450+H477+H509+H532+H562</f>
        <v>0</v>
      </c>
      <c r="I563" s="250"/>
    </row>
    <row r="564" spans="2:9">
      <c r="B564" s="57"/>
      <c r="C564" s="36"/>
      <c r="D564" s="36"/>
      <c r="E564" s="49"/>
      <c r="F564" s="36"/>
      <c r="G564" s="88"/>
      <c r="H564" s="275"/>
      <c r="I564" s="272"/>
    </row>
    <row r="565" spans="2:9">
      <c r="B565" s="71" t="s">
        <v>205</v>
      </c>
      <c r="C565" s="72" t="s">
        <v>206</v>
      </c>
      <c r="D565" s="80"/>
      <c r="E565" s="79"/>
      <c r="F565" s="80"/>
      <c r="G565" s="98"/>
      <c r="H565" s="252"/>
      <c r="I565" s="248"/>
    </row>
    <row r="566" spans="2:9">
      <c r="B566" s="54" t="s">
        <v>207</v>
      </c>
      <c r="C566" s="55" t="s">
        <v>208</v>
      </c>
      <c r="D566" s="12"/>
      <c r="E566" s="13"/>
      <c r="F566" s="12"/>
      <c r="G566" s="102"/>
      <c r="H566" s="253"/>
      <c r="I566" s="269"/>
    </row>
    <row r="567" spans="2:9">
      <c r="B567" s="16"/>
      <c r="C567" s="3" t="s">
        <v>209</v>
      </c>
      <c r="D567" s="17"/>
      <c r="E567" s="4" t="s">
        <v>619</v>
      </c>
      <c r="F567" s="17"/>
      <c r="H567" s="244">
        <f>+G567*D567*F567</f>
        <v>0</v>
      </c>
      <c r="I567" s="245"/>
    </row>
    <row r="568" spans="2:9">
      <c r="B568" s="16"/>
      <c r="C568" s="3" t="s">
        <v>210</v>
      </c>
      <c r="D568" s="17"/>
      <c r="E568" s="4" t="s">
        <v>619</v>
      </c>
      <c r="F568" s="17"/>
      <c r="H568" s="244">
        <f t="shared" ref="H568:H569" si="104">+G568*D568*F568</f>
        <v>0</v>
      </c>
      <c r="I568" s="245"/>
    </row>
    <row r="569" spans="2:9">
      <c r="B569" s="16"/>
      <c r="C569" s="3" t="s">
        <v>211</v>
      </c>
      <c r="D569" s="17"/>
      <c r="E569" s="4" t="s">
        <v>619</v>
      </c>
      <c r="F569" s="17"/>
      <c r="H569" s="244">
        <f t="shared" si="104"/>
        <v>0</v>
      </c>
      <c r="I569" s="245"/>
    </row>
    <row r="570" spans="2:9">
      <c r="B570" s="16"/>
      <c r="C570" s="3" t="s">
        <v>627</v>
      </c>
      <c r="D570" s="17"/>
      <c r="E570" s="4" t="s">
        <v>619</v>
      </c>
      <c r="F570" s="17"/>
      <c r="H570" s="244">
        <f t="shared" ref="H570" si="105">+G570*D570*F570</f>
        <v>0</v>
      </c>
      <c r="I570" s="245"/>
    </row>
    <row r="571" spans="2:9">
      <c r="B571" s="16"/>
      <c r="C571" s="6" t="s">
        <v>212</v>
      </c>
      <c r="D571" s="27"/>
      <c r="E571" s="67" t="s">
        <v>213</v>
      </c>
      <c r="F571" s="17"/>
      <c r="G571" s="113"/>
      <c r="H571" s="244">
        <f>+G571*D571*F571</f>
        <v>0</v>
      </c>
      <c r="I571" s="245"/>
    </row>
    <row r="572" spans="2:9">
      <c r="B572" s="16"/>
      <c r="C572" s="6"/>
      <c r="D572" s="27"/>
      <c r="E572" s="67"/>
      <c r="F572" s="17"/>
      <c r="G572" s="113"/>
      <c r="H572" s="244"/>
      <c r="I572" s="245"/>
    </row>
    <row r="573" spans="2:9">
      <c r="B573" s="40"/>
      <c r="C573" s="64" t="s">
        <v>214</v>
      </c>
      <c r="D573" s="21"/>
      <c r="E573" s="22"/>
      <c r="F573" s="21"/>
      <c r="G573" s="101"/>
      <c r="H573" s="246">
        <f>SUM(H566:H572)</f>
        <v>0</v>
      </c>
      <c r="I573" s="246">
        <f>SUM(H573)</f>
        <v>0</v>
      </c>
    </row>
    <row r="574" spans="2:9">
      <c r="B574" s="54" t="s">
        <v>215</v>
      </c>
      <c r="C574" s="55" t="s">
        <v>216</v>
      </c>
      <c r="D574" s="12"/>
      <c r="E574" s="12"/>
      <c r="F574" s="13"/>
      <c r="G574" s="90"/>
      <c r="H574" s="253"/>
      <c r="I574" s="269"/>
    </row>
    <row r="575" spans="2:9">
      <c r="B575" s="16"/>
      <c r="C575" s="6" t="s">
        <v>217</v>
      </c>
      <c r="D575" s="17"/>
      <c r="E575" s="17" t="s">
        <v>619</v>
      </c>
      <c r="F575" s="29"/>
      <c r="G575" s="106"/>
      <c r="H575" s="244">
        <f>+G575*D575*F575</f>
        <v>0</v>
      </c>
      <c r="I575" s="245"/>
    </row>
    <row r="576" spans="2:9">
      <c r="B576" s="16"/>
      <c r="C576" s="3" t="s">
        <v>627</v>
      </c>
      <c r="D576" s="17"/>
      <c r="E576" s="4" t="s">
        <v>619</v>
      </c>
      <c r="F576" s="17"/>
      <c r="H576" s="244">
        <f t="shared" ref="H576" si="106">+G576*D576*F576</f>
        <v>0</v>
      </c>
      <c r="I576" s="245"/>
    </row>
    <row r="577" spans="2:9">
      <c r="B577" s="16"/>
      <c r="C577" s="6" t="s">
        <v>212</v>
      </c>
      <c r="D577" s="27"/>
      <c r="E577" s="17" t="s">
        <v>213</v>
      </c>
      <c r="F577" s="4"/>
      <c r="G577" s="106"/>
      <c r="H577" s="244">
        <f>+G577*D577*F577</f>
        <v>0</v>
      </c>
      <c r="I577" s="245"/>
    </row>
    <row r="578" spans="2:9">
      <c r="B578" s="16"/>
      <c r="C578" s="6"/>
      <c r="D578" s="27"/>
      <c r="E578" s="17"/>
      <c r="F578" s="4"/>
      <c r="G578" s="106"/>
      <c r="H578" s="244"/>
      <c r="I578" s="245"/>
    </row>
    <row r="579" spans="2:9">
      <c r="B579" s="40"/>
      <c r="C579" s="64" t="s">
        <v>218</v>
      </c>
      <c r="D579" s="21"/>
      <c r="E579" s="21"/>
      <c r="F579" s="22"/>
      <c r="G579" s="93"/>
      <c r="H579" s="246">
        <f>SUM(H574:H578)</f>
        <v>0</v>
      </c>
      <c r="I579" s="246">
        <f>SUM(H579)</f>
        <v>0</v>
      </c>
    </row>
    <row r="580" spans="2:9">
      <c r="B580" s="54" t="s">
        <v>219</v>
      </c>
      <c r="C580" s="55" t="s">
        <v>220</v>
      </c>
      <c r="D580" s="16"/>
      <c r="F580" s="16"/>
      <c r="H580" s="245"/>
      <c r="I580" s="247"/>
    </row>
    <row r="581" spans="2:9">
      <c r="B581" s="16"/>
      <c r="C581" s="6" t="s">
        <v>221</v>
      </c>
      <c r="D581" s="16"/>
      <c r="E581" s="4" t="s">
        <v>619</v>
      </c>
      <c r="F581" s="16"/>
      <c r="H581" s="244">
        <f>+G581*D581*F581</f>
        <v>0</v>
      </c>
      <c r="I581" s="245"/>
    </row>
    <row r="582" spans="2:9">
      <c r="B582" s="16"/>
      <c r="C582" s="6" t="s">
        <v>222</v>
      </c>
      <c r="D582" s="16"/>
      <c r="E582" s="4" t="s">
        <v>619</v>
      </c>
      <c r="F582" s="16"/>
      <c r="H582" s="244">
        <f t="shared" ref="H582:H584" si="107">+G582*D582*F582</f>
        <v>0</v>
      </c>
      <c r="I582" s="245"/>
    </row>
    <row r="583" spans="2:9">
      <c r="B583" s="16"/>
      <c r="C583" s="6" t="s">
        <v>223</v>
      </c>
      <c r="D583" s="16"/>
      <c r="E583" s="4" t="s">
        <v>619</v>
      </c>
      <c r="F583" s="16"/>
      <c r="H583" s="244">
        <f t="shared" si="107"/>
        <v>0</v>
      </c>
      <c r="I583" s="245"/>
    </row>
    <row r="584" spans="2:9">
      <c r="B584" s="16"/>
      <c r="C584" s="6" t="s">
        <v>224</v>
      </c>
      <c r="D584" s="16"/>
      <c r="E584" s="4" t="s">
        <v>333</v>
      </c>
      <c r="F584" s="16"/>
      <c r="H584" s="244">
        <f t="shared" si="107"/>
        <v>0</v>
      </c>
      <c r="I584" s="245"/>
    </row>
    <row r="585" spans="2:9">
      <c r="B585" s="16"/>
      <c r="C585" s="6" t="s">
        <v>212</v>
      </c>
      <c r="D585" s="27"/>
      <c r="E585" s="4" t="s">
        <v>225</v>
      </c>
      <c r="F585" s="17"/>
      <c r="G585" s="106"/>
      <c r="H585" s="244">
        <f>+G585*D585*F585</f>
        <v>0</v>
      </c>
      <c r="I585" s="245"/>
    </row>
    <row r="586" spans="2:9">
      <c r="B586" s="16"/>
      <c r="C586" s="6"/>
      <c r="D586" s="27"/>
      <c r="F586" s="17"/>
      <c r="G586" s="106"/>
      <c r="H586" s="244"/>
      <c r="I586" s="245"/>
    </row>
    <row r="587" spans="2:9">
      <c r="B587" s="40"/>
      <c r="C587" s="64" t="s">
        <v>226</v>
      </c>
      <c r="D587" s="21"/>
      <c r="E587" s="22"/>
      <c r="F587" s="21"/>
      <c r="G587" s="101"/>
      <c r="H587" s="246">
        <f>SUM(H580:H586)</f>
        <v>0</v>
      </c>
      <c r="I587" s="246">
        <f>SUM(H587)</f>
        <v>0</v>
      </c>
    </row>
    <row r="588" spans="2:9">
      <c r="B588" s="54" t="s">
        <v>227</v>
      </c>
      <c r="C588" s="55" t="s">
        <v>228</v>
      </c>
      <c r="D588" s="12"/>
      <c r="E588" s="12"/>
      <c r="F588" s="13"/>
      <c r="G588" s="90"/>
      <c r="H588" s="253"/>
      <c r="I588" s="269"/>
    </row>
    <row r="589" spans="2:9">
      <c r="B589" s="16"/>
      <c r="C589" s="6" t="s">
        <v>229</v>
      </c>
      <c r="D589" s="17"/>
      <c r="E589" s="17" t="s">
        <v>333</v>
      </c>
      <c r="F589" s="4"/>
      <c r="G589" s="91"/>
      <c r="H589" s="244">
        <f>+G589*D589*F589</f>
        <v>0</v>
      </c>
      <c r="I589" s="245"/>
    </row>
    <row r="590" spans="2:9">
      <c r="B590" s="16"/>
      <c r="C590" s="6" t="s">
        <v>230</v>
      </c>
      <c r="D590" s="17"/>
      <c r="E590" s="17" t="s">
        <v>333</v>
      </c>
      <c r="F590" s="4"/>
      <c r="G590" s="91"/>
      <c r="H590" s="244">
        <f t="shared" ref="H590:H597" si="108">+G590*D590*F590</f>
        <v>0</v>
      </c>
      <c r="I590" s="245"/>
    </row>
    <row r="591" spans="2:9">
      <c r="B591" s="16"/>
      <c r="C591" s="6" t="s">
        <v>231</v>
      </c>
      <c r="D591" s="17"/>
      <c r="E591" s="17" t="s">
        <v>333</v>
      </c>
      <c r="F591" s="4"/>
      <c r="G591" s="91"/>
      <c r="H591" s="244">
        <f t="shared" si="108"/>
        <v>0</v>
      </c>
      <c r="I591" s="245"/>
    </row>
    <row r="592" spans="2:9">
      <c r="B592" s="16"/>
      <c r="C592" s="6" t="s">
        <v>232</v>
      </c>
      <c r="D592" s="17"/>
      <c r="E592" s="17" t="s">
        <v>333</v>
      </c>
      <c r="F592" s="4"/>
      <c r="G592" s="91"/>
      <c r="H592" s="244">
        <f t="shared" si="108"/>
        <v>0</v>
      </c>
      <c r="I592" s="245"/>
    </row>
    <row r="593" spans="2:9">
      <c r="B593" s="16"/>
      <c r="C593" s="6" t="s">
        <v>233</v>
      </c>
      <c r="D593" s="17"/>
      <c r="E593" s="17" t="s">
        <v>333</v>
      </c>
      <c r="F593" s="4"/>
      <c r="G593" s="91"/>
      <c r="H593" s="244">
        <f t="shared" si="108"/>
        <v>0</v>
      </c>
      <c r="I593" s="245"/>
    </row>
    <row r="594" spans="2:9">
      <c r="B594" s="16"/>
      <c r="C594" s="6" t="s">
        <v>234</v>
      </c>
      <c r="D594" s="17"/>
      <c r="E594" s="17" t="s">
        <v>333</v>
      </c>
      <c r="F594" s="29"/>
      <c r="G594" s="106"/>
      <c r="H594" s="244">
        <f t="shared" si="108"/>
        <v>0</v>
      </c>
      <c r="I594" s="245"/>
    </row>
    <row r="595" spans="2:9">
      <c r="B595" s="16"/>
      <c r="C595" s="6" t="s">
        <v>235</v>
      </c>
      <c r="D595" s="17"/>
      <c r="E595" s="17" t="s">
        <v>333</v>
      </c>
      <c r="F595" s="29"/>
      <c r="G595" s="106"/>
      <c r="H595" s="244">
        <f t="shared" si="108"/>
        <v>0</v>
      </c>
      <c r="I595" s="245"/>
    </row>
    <row r="596" spans="2:9">
      <c r="B596" s="16"/>
      <c r="C596" s="6" t="s">
        <v>236</v>
      </c>
      <c r="D596" s="17"/>
      <c r="E596" s="17" t="s">
        <v>333</v>
      </c>
      <c r="F596" s="29"/>
      <c r="G596" s="106"/>
      <c r="H596" s="244">
        <f t="shared" si="108"/>
        <v>0</v>
      </c>
      <c r="I596" s="245"/>
    </row>
    <row r="597" spans="2:9">
      <c r="B597" s="16"/>
      <c r="C597" s="6" t="s">
        <v>237</v>
      </c>
      <c r="D597" s="17"/>
      <c r="E597" s="17" t="s">
        <v>333</v>
      </c>
      <c r="F597" s="29"/>
      <c r="G597" s="106"/>
      <c r="H597" s="244">
        <f t="shared" si="108"/>
        <v>0</v>
      </c>
      <c r="I597" s="245"/>
    </row>
    <row r="598" spans="2:9">
      <c r="B598" s="16"/>
      <c r="C598" s="6" t="s">
        <v>212</v>
      </c>
      <c r="D598" s="27"/>
      <c r="E598" s="17" t="s">
        <v>213</v>
      </c>
      <c r="F598" s="4"/>
      <c r="G598" s="106"/>
      <c r="H598" s="244">
        <f>+G598*D598*F598</f>
        <v>0</v>
      </c>
      <c r="I598" s="245"/>
    </row>
    <row r="599" spans="2:9">
      <c r="B599" s="16"/>
      <c r="C599" s="6"/>
      <c r="D599" s="27"/>
      <c r="E599" s="17"/>
      <c r="F599" s="4"/>
      <c r="G599" s="106"/>
      <c r="H599" s="244"/>
      <c r="I599" s="245"/>
    </row>
    <row r="600" spans="2:9">
      <c r="B600" s="40"/>
      <c r="C600" s="64" t="s">
        <v>238</v>
      </c>
      <c r="D600" s="21"/>
      <c r="E600" s="21"/>
      <c r="F600" s="22"/>
      <c r="G600" s="93"/>
      <c r="H600" s="246">
        <f>SUM(H588:H599)</f>
        <v>0</v>
      </c>
      <c r="I600" s="246">
        <f>SUM(H600)</f>
        <v>0</v>
      </c>
    </row>
    <row r="601" spans="2:9">
      <c r="B601" s="54" t="s">
        <v>227</v>
      </c>
      <c r="C601" s="55" t="s">
        <v>239</v>
      </c>
      <c r="D601" s="12"/>
      <c r="E601" s="12"/>
      <c r="F601" s="13"/>
      <c r="G601" s="90"/>
      <c r="H601" s="253"/>
      <c r="I601" s="269"/>
    </row>
    <row r="602" spans="2:9">
      <c r="B602" s="16"/>
      <c r="C602" s="6" t="s">
        <v>240</v>
      </c>
      <c r="D602" s="17"/>
      <c r="E602" s="17" t="s">
        <v>361</v>
      </c>
      <c r="F602" s="4"/>
      <c r="G602" s="91"/>
      <c r="H602" s="244">
        <f>+G602*D602*F602</f>
        <v>0</v>
      </c>
      <c r="I602" s="245"/>
    </row>
    <row r="603" spans="2:9">
      <c r="B603" s="16"/>
      <c r="C603" s="6" t="s">
        <v>241</v>
      </c>
      <c r="D603" s="17"/>
      <c r="E603" s="17" t="s">
        <v>361</v>
      </c>
      <c r="F603" s="4"/>
      <c r="G603" s="91"/>
      <c r="H603" s="244">
        <f t="shared" ref="H603:H604" si="109">+G603*D603*F603</f>
        <v>0</v>
      </c>
      <c r="I603" s="245"/>
    </row>
    <row r="604" spans="2:9">
      <c r="B604" s="16"/>
      <c r="C604" s="6" t="s">
        <v>242</v>
      </c>
      <c r="D604" s="17"/>
      <c r="E604" s="17" t="s">
        <v>361</v>
      </c>
      <c r="F604" s="4"/>
      <c r="G604" s="91"/>
      <c r="H604" s="244">
        <f t="shared" si="109"/>
        <v>0</v>
      </c>
      <c r="I604" s="245"/>
    </row>
    <row r="605" spans="2:9">
      <c r="B605" s="16"/>
      <c r="C605" s="6" t="s">
        <v>243</v>
      </c>
      <c r="D605" s="17"/>
      <c r="E605" s="17" t="s">
        <v>361</v>
      </c>
      <c r="F605" s="4"/>
      <c r="G605" s="91"/>
      <c r="H605" s="244">
        <f t="shared" ref="H605" si="110">+G605*D605*F605</f>
        <v>0</v>
      </c>
      <c r="I605" s="245"/>
    </row>
    <row r="606" spans="2:9">
      <c r="B606" s="16"/>
      <c r="C606" s="6"/>
      <c r="D606" s="17"/>
      <c r="E606" s="17"/>
      <c r="F606" s="4"/>
      <c r="G606" s="91"/>
      <c r="H606" s="244"/>
      <c r="I606" s="245"/>
    </row>
    <row r="607" spans="2:9">
      <c r="B607" s="20"/>
      <c r="C607" s="28" t="s">
        <v>244</v>
      </c>
      <c r="D607" s="21"/>
      <c r="E607" s="21"/>
      <c r="F607" s="22"/>
      <c r="G607" s="93"/>
      <c r="H607" s="246">
        <f>SUM(H601:H606)</f>
        <v>0</v>
      </c>
      <c r="I607" s="246">
        <f>SUM(H607)</f>
        <v>0</v>
      </c>
    </row>
    <row r="608" spans="2:9">
      <c r="B608" s="71" t="s">
        <v>205</v>
      </c>
      <c r="C608" s="78" t="s">
        <v>245</v>
      </c>
      <c r="D608" s="72"/>
      <c r="E608" s="73"/>
      <c r="F608" s="72"/>
      <c r="G608" s="105"/>
      <c r="H608" s="249">
        <f>+H573+H600+H579+H587+H607</f>
        <v>0</v>
      </c>
      <c r="I608" s="250"/>
    </row>
    <row r="609" spans="2:9">
      <c r="B609" s="6"/>
      <c r="H609" s="251"/>
      <c r="I609" s="247"/>
    </row>
    <row r="610" spans="2:9">
      <c r="B610" s="71" t="s">
        <v>246</v>
      </c>
      <c r="C610" s="72" t="s">
        <v>247</v>
      </c>
      <c r="D610" s="80"/>
      <c r="E610" s="79"/>
      <c r="F610" s="80"/>
      <c r="G610" s="98"/>
      <c r="H610" s="252"/>
      <c r="I610" s="248"/>
    </row>
    <row r="611" spans="2:9">
      <c r="B611" s="54" t="s">
        <v>248</v>
      </c>
      <c r="C611" s="55" t="s">
        <v>249</v>
      </c>
      <c r="D611" s="12"/>
      <c r="E611" s="13"/>
      <c r="F611" s="12"/>
      <c r="G611" s="102"/>
      <c r="H611" s="253"/>
      <c r="I611" s="269"/>
    </row>
    <row r="612" spans="2:9">
      <c r="B612" s="16"/>
      <c r="C612" s="3" t="s">
        <v>250</v>
      </c>
      <c r="D612" s="17"/>
      <c r="E612" s="4" t="s">
        <v>333</v>
      </c>
      <c r="F612" s="17"/>
      <c r="H612" s="244">
        <f>+G612*D612*F612</f>
        <v>0</v>
      </c>
      <c r="I612" s="245"/>
    </row>
    <row r="613" spans="2:9">
      <c r="B613" s="16"/>
      <c r="C613" s="3" t="s">
        <v>251</v>
      </c>
      <c r="D613" s="17"/>
      <c r="E613" s="4" t="s">
        <v>333</v>
      </c>
      <c r="F613" s="17"/>
      <c r="H613" s="244">
        <f t="shared" ref="H613:H620" si="111">+G613*D613*F613</f>
        <v>0</v>
      </c>
      <c r="I613" s="245"/>
    </row>
    <row r="614" spans="2:9">
      <c r="B614" s="16"/>
      <c r="C614" s="3" t="s">
        <v>252</v>
      </c>
      <c r="D614" s="17"/>
      <c r="E614" s="4" t="s">
        <v>333</v>
      </c>
      <c r="F614" s="17"/>
      <c r="H614" s="244">
        <f t="shared" si="111"/>
        <v>0</v>
      </c>
      <c r="I614" s="245"/>
    </row>
    <row r="615" spans="2:9">
      <c r="B615" s="16"/>
      <c r="C615" s="3" t="s">
        <v>253</v>
      </c>
      <c r="D615" s="17"/>
      <c r="E615" s="4" t="s">
        <v>333</v>
      </c>
      <c r="F615" s="17"/>
      <c r="H615" s="244">
        <f t="shared" si="111"/>
        <v>0</v>
      </c>
      <c r="I615" s="245"/>
    </row>
    <row r="616" spans="2:9">
      <c r="B616" s="16"/>
      <c r="C616" s="3" t="s">
        <v>254</v>
      </c>
      <c r="D616" s="17"/>
      <c r="E616" s="4" t="s">
        <v>333</v>
      </c>
      <c r="F616" s="17"/>
      <c r="H616" s="244">
        <f t="shared" si="111"/>
        <v>0</v>
      </c>
      <c r="I616" s="245"/>
    </row>
    <row r="617" spans="2:9">
      <c r="B617" s="16"/>
      <c r="C617" s="3" t="s">
        <v>255</v>
      </c>
      <c r="D617" s="17"/>
      <c r="E617" s="4" t="s">
        <v>333</v>
      </c>
      <c r="F617" s="17"/>
      <c r="H617" s="244">
        <f t="shared" si="111"/>
        <v>0</v>
      </c>
      <c r="I617" s="245"/>
    </row>
    <row r="618" spans="2:9">
      <c r="B618" s="16"/>
      <c r="C618" s="3" t="s">
        <v>256</v>
      </c>
      <c r="D618" s="17"/>
      <c r="E618" s="4" t="s">
        <v>333</v>
      </c>
      <c r="F618" s="17"/>
      <c r="H618" s="244">
        <f t="shared" si="111"/>
        <v>0</v>
      </c>
      <c r="I618" s="245"/>
    </row>
    <row r="619" spans="2:9">
      <c r="B619" s="16"/>
      <c r="C619" s="3" t="s">
        <v>257</v>
      </c>
      <c r="D619" s="17"/>
      <c r="E619" s="4" t="s">
        <v>333</v>
      </c>
      <c r="F619" s="17"/>
      <c r="H619" s="244">
        <f t="shared" si="111"/>
        <v>0</v>
      </c>
      <c r="I619" s="245"/>
    </row>
    <row r="620" spans="2:9">
      <c r="B620" s="16"/>
      <c r="C620" s="3" t="s">
        <v>258</v>
      </c>
      <c r="D620" s="17"/>
      <c r="E620" s="4" t="s">
        <v>333</v>
      </c>
      <c r="F620" s="17"/>
      <c r="H620" s="244">
        <f t="shared" si="111"/>
        <v>0</v>
      </c>
      <c r="I620" s="245"/>
    </row>
    <row r="621" spans="2:9">
      <c r="B621" s="16"/>
      <c r="D621" s="27"/>
      <c r="E621" s="17"/>
      <c r="F621" s="4"/>
      <c r="G621" s="106"/>
      <c r="H621" s="244"/>
      <c r="I621" s="245"/>
    </row>
    <row r="622" spans="2:9">
      <c r="B622" s="40"/>
      <c r="C622" s="64" t="s">
        <v>259</v>
      </c>
      <c r="D622" s="21"/>
      <c r="E622" s="22"/>
      <c r="F622" s="21"/>
      <c r="G622" s="101"/>
      <c r="H622" s="246">
        <f>SUM(H611:H621)</f>
        <v>0</v>
      </c>
      <c r="I622" s="246">
        <f>SUM(H622)</f>
        <v>0</v>
      </c>
    </row>
    <row r="623" spans="2:9">
      <c r="B623" s="54" t="s">
        <v>260</v>
      </c>
      <c r="C623" s="55" t="s">
        <v>261</v>
      </c>
      <c r="D623" s="12"/>
      <c r="E623" s="12"/>
      <c r="F623" s="13"/>
      <c r="G623" s="90"/>
      <c r="H623" s="253"/>
      <c r="I623" s="269"/>
    </row>
    <row r="624" spans="2:9">
      <c r="B624" s="16"/>
      <c r="C624" s="6" t="s">
        <v>262</v>
      </c>
      <c r="D624" s="17"/>
      <c r="E624" s="17" t="s">
        <v>361</v>
      </c>
      <c r="F624" s="29"/>
      <c r="G624" s="106"/>
      <c r="H624" s="244">
        <f>+G624*D624*F624</f>
        <v>0</v>
      </c>
      <c r="I624" s="245"/>
    </row>
    <row r="625" spans="2:9">
      <c r="B625" s="16"/>
      <c r="C625" s="6" t="s">
        <v>263</v>
      </c>
      <c r="D625" s="17"/>
      <c r="E625" s="17" t="s">
        <v>361</v>
      </c>
      <c r="F625" s="29"/>
      <c r="G625" s="106"/>
      <c r="H625" s="244">
        <f t="shared" ref="H625:H631" si="112">+G625*D625*F625</f>
        <v>0</v>
      </c>
      <c r="I625" s="245"/>
    </row>
    <row r="626" spans="2:9">
      <c r="B626" s="16"/>
      <c r="C626" s="6" t="s">
        <v>264</v>
      </c>
      <c r="D626" s="17"/>
      <c r="E626" s="17" t="s">
        <v>361</v>
      </c>
      <c r="F626" s="29"/>
      <c r="G626" s="106"/>
      <c r="H626" s="244">
        <f t="shared" si="112"/>
        <v>0</v>
      </c>
      <c r="I626" s="245"/>
    </row>
    <row r="627" spans="2:9">
      <c r="B627" s="16"/>
      <c r="C627" s="6" t="s">
        <v>265</v>
      </c>
      <c r="D627" s="17"/>
      <c r="E627" s="17" t="s">
        <v>361</v>
      </c>
      <c r="F627" s="29"/>
      <c r="G627" s="106"/>
      <c r="H627" s="244">
        <f t="shared" si="112"/>
        <v>0</v>
      </c>
      <c r="I627" s="245"/>
    </row>
    <row r="628" spans="2:9">
      <c r="B628" s="16"/>
      <c r="C628" s="6" t="s">
        <v>266</v>
      </c>
      <c r="D628" s="17"/>
      <c r="E628" s="17" t="s">
        <v>361</v>
      </c>
      <c r="F628" s="29"/>
      <c r="G628" s="106"/>
      <c r="H628" s="244">
        <f t="shared" si="112"/>
        <v>0</v>
      </c>
      <c r="I628" s="245"/>
    </row>
    <row r="629" spans="2:9">
      <c r="B629" s="16"/>
      <c r="C629" s="6" t="s">
        <v>267</v>
      </c>
      <c r="D629" s="17"/>
      <c r="E629" s="17" t="s">
        <v>361</v>
      </c>
      <c r="F629" s="29"/>
      <c r="G629" s="106"/>
      <c r="H629" s="244">
        <f t="shared" si="112"/>
        <v>0</v>
      </c>
      <c r="I629" s="245"/>
    </row>
    <row r="630" spans="2:9">
      <c r="B630" s="16"/>
      <c r="C630" s="6" t="s">
        <v>268</v>
      </c>
      <c r="D630" s="17"/>
      <c r="E630" s="17" t="s">
        <v>361</v>
      </c>
      <c r="F630" s="29"/>
      <c r="G630" s="106"/>
      <c r="H630" s="244">
        <f t="shared" si="112"/>
        <v>0</v>
      </c>
      <c r="I630" s="245"/>
    </row>
    <row r="631" spans="2:9">
      <c r="B631" s="16"/>
      <c r="C631" s="6" t="s">
        <v>269</v>
      </c>
      <c r="D631" s="17"/>
      <c r="E631" s="17" t="s">
        <v>361</v>
      </c>
      <c r="F631" s="29"/>
      <c r="G631" s="106"/>
      <c r="H631" s="244">
        <f t="shared" si="112"/>
        <v>0</v>
      </c>
      <c r="I631" s="245"/>
    </row>
    <row r="632" spans="2:9">
      <c r="B632" s="16"/>
      <c r="C632" s="6"/>
      <c r="D632" s="17"/>
      <c r="E632" s="17"/>
      <c r="F632" s="29"/>
      <c r="G632" s="106"/>
      <c r="H632" s="244"/>
      <c r="I632" s="245"/>
    </row>
    <row r="633" spans="2:9">
      <c r="B633" s="40"/>
      <c r="C633" s="64" t="s">
        <v>270</v>
      </c>
      <c r="D633" s="21"/>
      <c r="E633" s="21"/>
      <c r="F633" s="22"/>
      <c r="G633" s="93"/>
      <c r="H633" s="246">
        <f>SUM(H623:H632)</f>
        <v>0</v>
      </c>
      <c r="I633" s="246">
        <f>SUM(H633)</f>
        <v>0</v>
      </c>
    </row>
    <row r="634" spans="2:9">
      <c r="B634" s="54" t="s">
        <v>271</v>
      </c>
      <c r="C634" s="55" t="s">
        <v>272</v>
      </c>
      <c r="D634" s="16"/>
      <c r="F634" s="16"/>
      <c r="H634" s="245"/>
      <c r="I634" s="247"/>
    </row>
    <row r="635" spans="2:9">
      <c r="B635" s="16"/>
      <c r="C635" s="6" t="s">
        <v>273</v>
      </c>
      <c r="D635" s="16"/>
      <c r="E635" s="17" t="s">
        <v>361</v>
      </c>
      <c r="F635" s="16"/>
      <c r="H635" s="244">
        <f>+G635*D635*F635</f>
        <v>0</v>
      </c>
      <c r="I635" s="245"/>
    </row>
    <row r="636" spans="2:9">
      <c r="B636" s="16"/>
      <c r="C636" s="6" t="s">
        <v>274</v>
      </c>
      <c r="D636" s="16"/>
      <c r="E636" s="17" t="s">
        <v>361</v>
      </c>
      <c r="F636" s="16"/>
      <c r="H636" s="244">
        <f t="shared" ref="H636:H644" si="113">+G636*D636*F636</f>
        <v>0</v>
      </c>
      <c r="I636" s="245"/>
    </row>
    <row r="637" spans="2:9">
      <c r="B637" s="16"/>
      <c r="C637" s="6" t="s">
        <v>275</v>
      </c>
      <c r="D637" s="16"/>
      <c r="E637" s="17" t="s">
        <v>361</v>
      </c>
      <c r="F637" s="16"/>
      <c r="H637" s="244">
        <f t="shared" si="113"/>
        <v>0</v>
      </c>
      <c r="I637" s="245"/>
    </row>
    <row r="638" spans="2:9">
      <c r="B638" s="16"/>
      <c r="C638" s="6" t="s">
        <v>276</v>
      </c>
      <c r="D638" s="16"/>
      <c r="E638" s="17" t="s">
        <v>361</v>
      </c>
      <c r="F638" s="16"/>
      <c r="H638" s="244">
        <f t="shared" si="113"/>
        <v>0</v>
      </c>
      <c r="I638" s="245"/>
    </row>
    <row r="639" spans="2:9">
      <c r="B639" s="16"/>
      <c r="C639" s="6" t="s">
        <v>277</v>
      </c>
      <c r="D639" s="16"/>
      <c r="E639" s="17" t="s">
        <v>361</v>
      </c>
      <c r="F639" s="16"/>
      <c r="H639" s="244">
        <f t="shared" si="113"/>
        <v>0</v>
      </c>
      <c r="I639" s="245"/>
    </row>
    <row r="640" spans="2:9">
      <c r="B640" s="16"/>
      <c r="C640" s="6" t="s">
        <v>278</v>
      </c>
      <c r="D640" s="16"/>
      <c r="E640" s="17" t="s">
        <v>361</v>
      </c>
      <c r="F640" s="16"/>
      <c r="H640" s="244">
        <f t="shared" si="113"/>
        <v>0</v>
      </c>
      <c r="I640" s="245"/>
    </row>
    <row r="641" spans="2:9">
      <c r="B641" s="16"/>
      <c r="C641" s="6" t="s">
        <v>279</v>
      </c>
      <c r="D641" s="16"/>
      <c r="E641" s="17" t="s">
        <v>361</v>
      </c>
      <c r="F641" s="16"/>
      <c r="H641" s="244">
        <f t="shared" si="113"/>
        <v>0</v>
      </c>
      <c r="I641" s="245"/>
    </row>
    <row r="642" spans="2:9">
      <c r="B642" s="16"/>
      <c r="C642" s="6" t="s">
        <v>280</v>
      </c>
      <c r="D642" s="16"/>
      <c r="E642" s="17" t="s">
        <v>361</v>
      </c>
      <c r="F642" s="16"/>
      <c r="H642" s="244">
        <f t="shared" si="113"/>
        <v>0</v>
      </c>
      <c r="I642" s="245"/>
    </row>
    <row r="643" spans="2:9">
      <c r="B643" s="16"/>
      <c r="C643" s="6" t="s">
        <v>281</v>
      </c>
      <c r="D643" s="16"/>
      <c r="E643" s="17" t="s">
        <v>361</v>
      </c>
      <c r="F643" s="16"/>
      <c r="H643" s="244">
        <f t="shared" si="113"/>
        <v>0</v>
      </c>
      <c r="I643" s="245"/>
    </row>
    <row r="644" spans="2:9">
      <c r="B644" s="16"/>
      <c r="C644" s="6" t="s">
        <v>282</v>
      </c>
      <c r="D644" s="16"/>
      <c r="E644" s="17" t="s">
        <v>361</v>
      </c>
      <c r="F644" s="16"/>
      <c r="H644" s="244">
        <f t="shared" si="113"/>
        <v>0</v>
      </c>
      <c r="I644" s="245"/>
    </row>
    <row r="645" spans="2:9">
      <c r="B645" s="16"/>
      <c r="C645" s="6"/>
      <c r="D645" s="16"/>
      <c r="F645" s="16"/>
      <c r="H645" s="244"/>
      <c r="I645" s="245"/>
    </row>
    <row r="646" spans="2:9">
      <c r="B646" s="40"/>
      <c r="C646" s="64" t="s">
        <v>283</v>
      </c>
      <c r="D646" s="21"/>
      <c r="E646" s="22"/>
      <c r="F646" s="21"/>
      <c r="G646" s="101"/>
      <c r="H646" s="246">
        <f>SUM(H634:H645)</f>
        <v>0</v>
      </c>
      <c r="I646" s="246">
        <f>SUM(H646)</f>
        <v>0</v>
      </c>
    </row>
    <row r="647" spans="2:9">
      <c r="B647" s="54" t="s">
        <v>284</v>
      </c>
      <c r="C647" s="55" t="s">
        <v>285</v>
      </c>
      <c r="D647" s="12"/>
      <c r="E647" s="12"/>
      <c r="F647" s="13"/>
      <c r="G647" s="90"/>
      <c r="H647" s="253"/>
      <c r="I647" s="269"/>
    </row>
    <row r="648" spans="2:9">
      <c r="B648" s="16"/>
      <c r="C648" s="6" t="s">
        <v>286</v>
      </c>
      <c r="D648" s="17"/>
      <c r="E648" s="17" t="s">
        <v>333</v>
      </c>
      <c r="F648" s="4"/>
      <c r="G648" s="91"/>
      <c r="H648" s="244">
        <f>+G648*D648*F648</f>
        <v>0</v>
      </c>
      <c r="I648" s="245"/>
    </row>
    <row r="649" spans="2:9">
      <c r="B649" s="16"/>
      <c r="C649" s="6" t="s">
        <v>287</v>
      </c>
      <c r="D649" s="17"/>
      <c r="E649" s="17" t="s">
        <v>333</v>
      </c>
      <c r="F649" s="4"/>
      <c r="G649" s="91"/>
      <c r="H649" s="244">
        <f t="shared" ref="H649:H658" si="114">+G649*D649*F649</f>
        <v>0</v>
      </c>
      <c r="I649" s="245"/>
    </row>
    <row r="650" spans="2:9">
      <c r="B650" s="16"/>
      <c r="C650" s="6" t="s">
        <v>288</v>
      </c>
      <c r="D650" s="17"/>
      <c r="E650" s="17" t="s">
        <v>333</v>
      </c>
      <c r="F650" s="4"/>
      <c r="G650" s="91"/>
      <c r="H650" s="244">
        <f t="shared" si="114"/>
        <v>0</v>
      </c>
      <c r="I650" s="245"/>
    </row>
    <row r="651" spans="2:9">
      <c r="B651" s="16"/>
      <c r="C651" s="6" t="s">
        <v>289</v>
      </c>
      <c r="D651" s="17"/>
      <c r="E651" s="17" t="s">
        <v>333</v>
      </c>
      <c r="F651" s="4"/>
      <c r="G651" s="91"/>
      <c r="H651" s="244">
        <f t="shared" si="114"/>
        <v>0</v>
      </c>
      <c r="I651" s="245"/>
    </row>
    <row r="652" spans="2:9">
      <c r="B652" s="16"/>
      <c r="C652" s="6" t="s">
        <v>290</v>
      </c>
      <c r="D652" s="17"/>
      <c r="E652" s="17" t="s">
        <v>333</v>
      </c>
      <c r="F652" s="4"/>
      <c r="G652" s="91"/>
      <c r="H652" s="244">
        <f t="shared" si="114"/>
        <v>0</v>
      </c>
      <c r="I652" s="245"/>
    </row>
    <row r="653" spans="2:9">
      <c r="B653" s="16"/>
      <c r="C653" s="6" t="s">
        <v>291</v>
      </c>
      <c r="D653" s="17"/>
      <c r="E653" s="17" t="s">
        <v>333</v>
      </c>
      <c r="F653" s="4"/>
      <c r="G653" s="91"/>
      <c r="H653" s="244">
        <f t="shared" si="114"/>
        <v>0</v>
      </c>
      <c r="I653" s="245"/>
    </row>
    <row r="654" spans="2:9">
      <c r="B654" s="16"/>
      <c r="C654" s="6" t="s">
        <v>292</v>
      </c>
      <c r="D654" s="17"/>
      <c r="E654" s="17" t="s">
        <v>333</v>
      </c>
      <c r="F654" s="4"/>
      <c r="G654" s="91"/>
      <c r="H654" s="244">
        <f t="shared" si="114"/>
        <v>0</v>
      </c>
      <c r="I654" s="245"/>
    </row>
    <row r="655" spans="2:9">
      <c r="B655" s="16"/>
      <c r="C655" s="6" t="s">
        <v>293</v>
      </c>
      <c r="D655" s="17"/>
      <c r="E655" s="17" t="s">
        <v>333</v>
      </c>
      <c r="F655" s="4"/>
      <c r="G655" s="91"/>
      <c r="H655" s="244">
        <f t="shared" si="114"/>
        <v>0</v>
      </c>
      <c r="I655" s="245"/>
    </row>
    <row r="656" spans="2:9">
      <c r="B656" s="16"/>
      <c r="C656" s="6" t="s">
        <v>294</v>
      </c>
      <c r="D656" s="17"/>
      <c r="E656" s="17" t="s">
        <v>361</v>
      </c>
      <c r="F656" s="4"/>
      <c r="G656" s="91"/>
      <c r="H656" s="244">
        <f t="shared" si="114"/>
        <v>0</v>
      </c>
      <c r="I656" s="245"/>
    </row>
    <row r="657" spans="2:9">
      <c r="B657" s="16"/>
      <c r="C657" s="6" t="s">
        <v>295</v>
      </c>
      <c r="D657" s="17"/>
      <c r="E657" s="17" t="s">
        <v>361</v>
      </c>
      <c r="F657" s="4"/>
      <c r="G657" s="91"/>
      <c r="H657" s="244">
        <f t="shared" si="114"/>
        <v>0</v>
      </c>
      <c r="I657" s="245"/>
    </row>
    <row r="658" spans="2:9">
      <c r="B658" s="16"/>
      <c r="C658" s="6" t="s">
        <v>296</v>
      </c>
      <c r="D658" s="17"/>
      <c r="E658" s="17" t="s">
        <v>361</v>
      </c>
      <c r="F658" s="29"/>
      <c r="G658" s="106"/>
      <c r="H658" s="244">
        <f t="shared" si="114"/>
        <v>0</v>
      </c>
      <c r="I658" s="245"/>
    </row>
    <row r="659" spans="2:9">
      <c r="B659" s="16"/>
      <c r="C659" s="6"/>
      <c r="D659" s="27"/>
      <c r="E659" s="17"/>
      <c r="F659" s="4"/>
      <c r="G659" s="106"/>
      <c r="H659" s="244"/>
      <c r="I659" s="245"/>
    </row>
    <row r="660" spans="2:9">
      <c r="B660" s="40"/>
      <c r="C660" s="64" t="s">
        <v>297</v>
      </c>
      <c r="D660" s="21"/>
      <c r="E660" s="21"/>
      <c r="F660" s="22"/>
      <c r="G660" s="93"/>
      <c r="H660" s="246">
        <f>SUM(H647:H659)</f>
        <v>0</v>
      </c>
      <c r="I660" s="246">
        <f>SUM(H660)</f>
        <v>0</v>
      </c>
    </row>
    <row r="661" spans="2:9">
      <c r="B661" s="54" t="s">
        <v>298</v>
      </c>
      <c r="C661" s="55" t="s">
        <v>299</v>
      </c>
      <c r="D661" s="12"/>
      <c r="E661" s="12"/>
      <c r="F661" s="13"/>
      <c r="G661" s="90"/>
      <c r="H661" s="253"/>
      <c r="I661" s="269"/>
    </row>
    <row r="662" spans="2:9">
      <c r="B662" s="16"/>
      <c r="C662" s="6" t="s">
        <v>193</v>
      </c>
      <c r="D662" s="17"/>
      <c r="E662" s="17" t="s">
        <v>333</v>
      </c>
      <c r="F662" s="4"/>
      <c r="G662" s="91"/>
      <c r="H662" s="244">
        <f>+G662*D662*F662</f>
        <v>0</v>
      </c>
      <c r="I662" s="245"/>
    </row>
    <row r="663" spans="2:9">
      <c r="B663" s="16"/>
      <c r="C663" s="6" t="s">
        <v>300</v>
      </c>
      <c r="D663" s="17"/>
      <c r="E663" s="17" t="s">
        <v>333</v>
      </c>
      <c r="F663" s="4"/>
      <c r="G663" s="91"/>
      <c r="H663" s="244">
        <f t="shared" ref="H663:H666" si="115">+G663*D663*F663</f>
        <v>0</v>
      </c>
      <c r="I663" s="245"/>
    </row>
    <row r="664" spans="2:9">
      <c r="B664" s="16"/>
      <c r="C664" s="6" t="s">
        <v>301</v>
      </c>
      <c r="D664" s="17"/>
      <c r="E664" s="17" t="s">
        <v>333</v>
      </c>
      <c r="F664" s="4"/>
      <c r="G664" s="91"/>
      <c r="H664" s="244">
        <f t="shared" si="115"/>
        <v>0</v>
      </c>
      <c r="I664" s="245"/>
    </row>
    <row r="665" spans="2:9">
      <c r="B665" s="16"/>
      <c r="C665" s="6" t="s">
        <v>302</v>
      </c>
      <c r="D665" s="17"/>
      <c r="E665" s="17" t="s">
        <v>333</v>
      </c>
      <c r="F665" s="4"/>
      <c r="G665" s="91"/>
      <c r="H665" s="244">
        <f t="shared" si="115"/>
        <v>0</v>
      </c>
      <c r="I665" s="245"/>
    </row>
    <row r="666" spans="2:9">
      <c r="B666" s="16"/>
      <c r="C666" s="6" t="s">
        <v>303</v>
      </c>
      <c r="D666" s="17"/>
      <c r="E666" s="17" t="s">
        <v>361</v>
      </c>
      <c r="F666" s="4"/>
      <c r="G666" s="91"/>
      <c r="H666" s="244">
        <f t="shared" si="115"/>
        <v>0</v>
      </c>
      <c r="I666" s="245"/>
    </row>
    <row r="667" spans="2:9">
      <c r="B667" s="16"/>
      <c r="C667" s="6"/>
      <c r="D667" s="27"/>
      <c r="E667" s="17"/>
      <c r="F667" s="4"/>
      <c r="G667" s="106"/>
      <c r="H667" s="244"/>
      <c r="I667" s="245"/>
    </row>
    <row r="668" spans="2:9">
      <c r="B668" s="20"/>
      <c r="C668" s="64" t="s">
        <v>238</v>
      </c>
      <c r="D668" s="21"/>
      <c r="E668" s="21"/>
      <c r="F668" s="22"/>
      <c r="G668" s="93"/>
      <c r="H668" s="246">
        <f>SUM(H661:H667)</f>
        <v>0</v>
      </c>
      <c r="I668" s="246">
        <f>SUM(H668)</f>
        <v>0</v>
      </c>
    </row>
    <row r="669" spans="2:9">
      <c r="B669" s="71" t="s">
        <v>246</v>
      </c>
      <c r="C669" s="78" t="s">
        <v>304</v>
      </c>
      <c r="D669" s="72"/>
      <c r="E669" s="73"/>
      <c r="F669" s="72"/>
      <c r="G669" s="105"/>
      <c r="H669" s="249">
        <f>+H622+H633+H646+H660+H668</f>
        <v>0</v>
      </c>
      <c r="I669" s="250"/>
    </row>
    <row r="670" spans="2:9">
      <c r="B670" s="6"/>
      <c r="C670" s="30"/>
      <c r="D670" s="4"/>
      <c r="F670" s="4"/>
      <c r="H670" s="251"/>
      <c r="I670" s="247"/>
    </row>
    <row r="671" spans="2:9">
      <c r="B671" s="71" t="s">
        <v>305</v>
      </c>
      <c r="C671" s="72" t="s">
        <v>306</v>
      </c>
      <c r="D671" s="80"/>
      <c r="E671" s="79"/>
      <c r="F671" s="80"/>
      <c r="G671" s="98"/>
      <c r="H671" s="252"/>
      <c r="I671" s="248"/>
    </row>
    <row r="672" spans="2:9">
      <c r="B672" s="54" t="s">
        <v>307</v>
      </c>
      <c r="C672" s="55" t="s">
        <v>308</v>
      </c>
      <c r="D672" s="12"/>
      <c r="E672" s="12"/>
      <c r="F672" s="13"/>
      <c r="G672" s="90"/>
      <c r="H672" s="253"/>
      <c r="I672" s="269"/>
    </row>
    <row r="673" spans="2:9">
      <c r="B673" s="16"/>
      <c r="C673" s="6" t="s">
        <v>309</v>
      </c>
      <c r="D673" s="17"/>
      <c r="E673" s="17" t="s">
        <v>626</v>
      </c>
      <c r="F673" s="4"/>
      <c r="G673" s="91"/>
      <c r="H673" s="244">
        <f>+G673*D673*F673</f>
        <v>0</v>
      </c>
      <c r="I673" s="245"/>
    </row>
    <row r="674" spans="2:9">
      <c r="B674" s="16"/>
      <c r="C674" s="6" t="s">
        <v>310</v>
      </c>
      <c r="D674" s="17"/>
      <c r="E674" s="17" t="s">
        <v>361</v>
      </c>
      <c r="F674" s="4"/>
      <c r="G674" s="91"/>
      <c r="H674" s="244">
        <f t="shared" ref="H674:H680" si="116">+G674*D674*F674</f>
        <v>0</v>
      </c>
      <c r="I674" s="245"/>
    </row>
    <row r="675" spans="2:9">
      <c r="B675" s="16"/>
      <c r="C675" s="6" t="s">
        <v>311</v>
      </c>
      <c r="D675" s="17"/>
      <c r="E675" s="17" t="s">
        <v>361</v>
      </c>
      <c r="F675" s="4"/>
      <c r="G675" s="91"/>
      <c r="H675" s="244">
        <f t="shared" si="116"/>
        <v>0</v>
      </c>
      <c r="I675" s="245"/>
    </row>
    <row r="676" spans="2:9">
      <c r="B676" s="16"/>
      <c r="C676" s="6" t="s">
        <v>312</v>
      </c>
      <c r="D676" s="17"/>
      <c r="E676" s="17" t="s">
        <v>361</v>
      </c>
      <c r="F676" s="4"/>
      <c r="G676" s="91"/>
      <c r="H676" s="244">
        <f t="shared" si="116"/>
        <v>0</v>
      </c>
      <c r="I676" s="245"/>
    </row>
    <row r="677" spans="2:9">
      <c r="B677" s="16"/>
      <c r="C677" s="6" t="s">
        <v>313</v>
      </c>
      <c r="D677" s="17"/>
      <c r="E677" s="17" t="s">
        <v>361</v>
      </c>
      <c r="F677" s="4"/>
      <c r="G677" s="91"/>
      <c r="H677" s="244">
        <f t="shared" si="116"/>
        <v>0</v>
      </c>
      <c r="I677" s="245"/>
    </row>
    <row r="678" spans="2:9">
      <c r="B678" s="16"/>
      <c r="C678" s="6" t="s">
        <v>314</v>
      </c>
      <c r="D678" s="17"/>
      <c r="E678" s="17" t="s">
        <v>361</v>
      </c>
      <c r="F678" s="4"/>
      <c r="G678" s="91"/>
      <c r="H678" s="244">
        <f t="shared" si="116"/>
        <v>0</v>
      </c>
      <c r="I678" s="245"/>
    </row>
    <row r="679" spans="2:9">
      <c r="B679" s="16"/>
      <c r="C679" s="6" t="s">
        <v>315</v>
      </c>
      <c r="D679" s="17"/>
      <c r="E679" s="17" t="s">
        <v>622</v>
      </c>
      <c r="F679" s="4"/>
      <c r="G679" s="91"/>
      <c r="H679" s="244">
        <f t="shared" si="116"/>
        <v>0</v>
      </c>
      <c r="I679" s="245"/>
    </row>
    <row r="680" spans="2:9">
      <c r="B680" s="16"/>
      <c r="C680" s="6" t="s">
        <v>316</v>
      </c>
      <c r="D680" s="17"/>
      <c r="E680" s="17" t="s">
        <v>361</v>
      </c>
      <c r="F680" s="4"/>
      <c r="G680" s="91"/>
      <c r="H680" s="244">
        <f t="shared" si="116"/>
        <v>0</v>
      </c>
      <c r="I680" s="245"/>
    </row>
    <row r="681" spans="2:9">
      <c r="B681" s="16"/>
      <c r="C681" s="6"/>
      <c r="D681" s="17"/>
      <c r="E681" s="17"/>
      <c r="F681" s="4"/>
      <c r="G681" s="91"/>
      <c r="H681" s="244"/>
      <c r="I681" s="245"/>
    </row>
    <row r="682" spans="2:9">
      <c r="B682" s="40"/>
      <c r="C682" s="64" t="s">
        <v>317</v>
      </c>
      <c r="D682" s="21"/>
      <c r="E682" s="21"/>
      <c r="F682" s="22"/>
      <c r="G682" s="93"/>
      <c r="H682" s="246">
        <f>SUM(H672:H681)</f>
        <v>0</v>
      </c>
      <c r="I682" s="246">
        <f>SUM(H682)</f>
        <v>0</v>
      </c>
    </row>
    <row r="683" spans="2:9">
      <c r="B683" s="54" t="s">
        <v>318</v>
      </c>
      <c r="C683" s="55" t="s">
        <v>319</v>
      </c>
      <c r="D683" s="16"/>
      <c r="F683" s="16"/>
      <c r="H683" s="245"/>
      <c r="I683" s="247"/>
    </row>
    <row r="684" spans="2:9">
      <c r="B684" s="16"/>
      <c r="C684" s="6" t="s">
        <v>320</v>
      </c>
      <c r="D684" s="16"/>
      <c r="E684" s="17" t="s">
        <v>361</v>
      </c>
      <c r="F684" s="16"/>
      <c r="H684" s="244">
        <f>+G684*D684*F684</f>
        <v>0</v>
      </c>
      <c r="I684" s="245"/>
    </row>
    <row r="685" spans="2:9">
      <c r="B685" s="16"/>
      <c r="C685" s="6" t="s">
        <v>321</v>
      </c>
      <c r="D685" s="16"/>
      <c r="E685" s="17" t="s">
        <v>361</v>
      </c>
      <c r="F685" s="16"/>
      <c r="H685" s="244">
        <f t="shared" ref="H685:H689" si="117">+G685*D685*F685</f>
        <v>0</v>
      </c>
      <c r="I685" s="245"/>
    </row>
    <row r="686" spans="2:9">
      <c r="B686" s="16"/>
      <c r="C686" s="6" t="s">
        <v>322</v>
      </c>
      <c r="D686" s="16"/>
      <c r="E686" s="17" t="s">
        <v>361</v>
      </c>
      <c r="F686" s="16"/>
      <c r="H686" s="244">
        <f t="shared" si="117"/>
        <v>0</v>
      </c>
      <c r="I686" s="245"/>
    </row>
    <row r="687" spans="2:9">
      <c r="B687" s="16"/>
      <c r="C687" s="6" t="s">
        <v>323</v>
      </c>
      <c r="D687" s="16"/>
      <c r="E687" s="17" t="s">
        <v>361</v>
      </c>
      <c r="F687" s="16"/>
      <c r="H687" s="244">
        <f t="shared" si="117"/>
        <v>0</v>
      </c>
      <c r="I687" s="245"/>
    </row>
    <row r="688" spans="2:9">
      <c r="B688" s="16"/>
      <c r="C688" s="6" t="s">
        <v>324</v>
      </c>
      <c r="D688" s="16"/>
      <c r="E688" s="17" t="s">
        <v>361</v>
      </c>
      <c r="F688" s="16"/>
      <c r="H688" s="244">
        <f t="shared" si="117"/>
        <v>0</v>
      </c>
      <c r="I688" s="245"/>
    </row>
    <row r="689" spans="2:9">
      <c r="B689" s="16"/>
      <c r="C689" s="6" t="s">
        <v>325</v>
      </c>
      <c r="D689" s="16"/>
      <c r="E689" s="17" t="s">
        <v>361</v>
      </c>
      <c r="F689" s="16"/>
      <c r="H689" s="244">
        <f t="shared" si="117"/>
        <v>0</v>
      </c>
      <c r="I689" s="245"/>
    </row>
    <row r="690" spans="2:9">
      <c r="B690" s="16"/>
      <c r="C690" s="6"/>
      <c r="D690" s="16"/>
      <c r="F690" s="16"/>
      <c r="H690" s="244"/>
      <c r="I690" s="245"/>
    </row>
    <row r="691" spans="2:9">
      <c r="B691" s="40"/>
      <c r="C691" s="64" t="s">
        <v>326</v>
      </c>
      <c r="D691" s="21"/>
      <c r="E691" s="22"/>
      <c r="F691" s="21"/>
      <c r="G691" s="101"/>
      <c r="H691" s="246">
        <f>SUM(H683:H690)</f>
        <v>0</v>
      </c>
      <c r="I691" s="254">
        <f>SUM(H691)</f>
        <v>0</v>
      </c>
    </row>
    <row r="692" spans="2:9">
      <c r="B692" s="71" t="s">
        <v>305</v>
      </c>
      <c r="C692" s="78" t="s">
        <v>327</v>
      </c>
      <c r="D692" s="72"/>
      <c r="E692" s="73"/>
      <c r="F692" s="72"/>
      <c r="G692" s="105"/>
      <c r="H692" s="273">
        <f>+H682+H691</f>
        <v>0</v>
      </c>
      <c r="I692" s="250"/>
    </row>
    <row r="693" spans="2:9">
      <c r="B693" s="41"/>
      <c r="C693" s="42"/>
      <c r="D693" s="42"/>
      <c r="E693" s="43"/>
      <c r="F693" s="42"/>
      <c r="G693" s="107"/>
      <c r="H693" s="276"/>
      <c r="I693" s="277"/>
    </row>
    <row r="694" spans="2:9">
      <c r="B694" s="71" t="s">
        <v>328</v>
      </c>
      <c r="C694" s="72" t="s">
        <v>329</v>
      </c>
      <c r="D694" s="80"/>
      <c r="E694" s="79"/>
      <c r="F694" s="80"/>
      <c r="G694" s="98"/>
      <c r="H694" s="252"/>
      <c r="I694" s="278"/>
    </row>
    <row r="695" spans="2:9">
      <c r="B695" s="54" t="s">
        <v>330</v>
      </c>
      <c r="C695" s="54" t="s">
        <v>331</v>
      </c>
      <c r="D695" s="13"/>
      <c r="E695" s="12"/>
      <c r="F695" s="13"/>
      <c r="G695" s="90"/>
      <c r="H695" s="257"/>
      <c r="I695" s="253"/>
    </row>
    <row r="696" spans="2:9">
      <c r="B696" s="16"/>
      <c r="C696" s="16" t="s">
        <v>332</v>
      </c>
      <c r="D696" s="4"/>
      <c r="E696" s="17"/>
      <c r="F696" s="4"/>
      <c r="G696" s="91"/>
      <c r="H696" s="262"/>
      <c r="I696" s="245"/>
    </row>
    <row r="697" spans="2:9">
      <c r="B697" s="16"/>
      <c r="C697" s="16" t="s">
        <v>88</v>
      </c>
      <c r="D697" s="4"/>
      <c r="E697" s="17" t="s">
        <v>333</v>
      </c>
      <c r="F697" s="4"/>
      <c r="G697" s="91"/>
      <c r="H697" s="258">
        <f>+G697*D697*F697</f>
        <v>0</v>
      </c>
      <c r="I697" s="245"/>
    </row>
    <row r="698" spans="2:9">
      <c r="B698" s="16"/>
      <c r="C698" s="16" t="s">
        <v>41</v>
      </c>
      <c r="D698" s="4"/>
      <c r="E698" s="17" t="s">
        <v>333</v>
      </c>
      <c r="F698" s="4"/>
      <c r="G698" s="91"/>
      <c r="H698" s="261">
        <f t="shared" ref="H698:H699" si="118">+G698*D698*F698</f>
        <v>0</v>
      </c>
      <c r="I698" s="245"/>
    </row>
    <row r="699" spans="2:9">
      <c r="B699" s="16"/>
      <c r="C699" s="16" t="s">
        <v>89</v>
      </c>
      <c r="D699" s="4"/>
      <c r="E699" s="17" t="s">
        <v>333</v>
      </c>
      <c r="F699" s="4"/>
      <c r="G699" s="91"/>
      <c r="H699" s="261">
        <f t="shared" si="118"/>
        <v>0</v>
      </c>
      <c r="I699" s="245"/>
    </row>
    <row r="700" spans="2:9">
      <c r="B700" s="16"/>
      <c r="C700" s="16" t="s">
        <v>237</v>
      </c>
      <c r="D700" s="4"/>
      <c r="E700" s="17" t="s">
        <v>333</v>
      </c>
      <c r="F700" s="4"/>
      <c r="G700" s="91"/>
      <c r="H700" s="261">
        <f>+G700*D700*F700</f>
        <v>0</v>
      </c>
      <c r="I700" s="245"/>
    </row>
    <row r="701" spans="2:9">
      <c r="B701" s="16"/>
      <c r="C701" s="16"/>
      <c r="D701" s="4"/>
      <c r="E701" s="17"/>
      <c r="F701" s="4"/>
      <c r="G701" s="91"/>
      <c r="H701" s="260">
        <f>SUM(H696:H700)</f>
        <v>0</v>
      </c>
      <c r="I701" s="245"/>
    </row>
    <row r="702" spans="2:9">
      <c r="B702" s="16"/>
      <c r="C702" s="16" t="s">
        <v>334</v>
      </c>
      <c r="D702" s="4"/>
      <c r="E702" s="17"/>
      <c r="F702" s="4"/>
      <c r="G702" s="91"/>
      <c r="H702" s="262"/>
      <c r="I702" s="245"/>
    </row>
    <row r="703" spans="2:9">
      <c r="B703" s="16"/>
      <c r="C703" s="16" t="s">
        <v>88</v>
      </c>
      <c r="D703" s="4"/>
      <c r="E703" s="17" t="s">
        <v>333</v>
      </c>
      <c r="F703" s="4"/>
      <c r="G703" s="91"/>
      <c r="H703" s="261">
        <f>+G703*D703*F703</f>
        <v>0</v>
      </c>
      <c r="I703" s="245"/>
    </row>
    <row r="704" spans="2:9">
      <c r="B704" s="16"/>
      <c r="C704" s="16" t="s">
        <v>41</v>
      </c>
      <c r="D704" s="4"/>
      <c r="E704" s="17" t="s">
        <v>333</v>
      </c>
      <c r="F704" s="4"/>
      <c r="G704" s="91"/>
      <c r="H704" s="261">
        <f t="shared" ref="H704:H705" si="119">+G704*D704*F704</f>
        <v>0</v>
      </c>
      <c r="I704" s="245"/>
    </row>
    <row r="705" spans="2:9">
      <c r="B705" s="16"/>
      <c r="C705" s="16" t="s">
        <v>89</v>
      </c>
      <c r="D705" s="4"/>
      <c r="E705" s="17" t="s">
        <v>333</v>
      </c>
      <c r="F705" s="4"/>
      <c r="G705" s="91"/>
      <c r="H705" s="261">
        <f t="shared" si="119"/>
        <v>0</v>
      </c>
      <c r="I705" s="245"/>
    </row>
    <row r="706" spans="2:9">
      <c r="B706" s="16"/>
      <c r="C706" s="16" t="s">
        <v>237</v>
      </c>
      <c r="D706" s="4"/>
      <c r="E706" s="17" t="s">
        <v>333</v>
      </c>
      <c r="F706" s="4"/>
      <c r="G706" s="91"/>
      <c r="H706" s="261">
        <f>+G706*D706*F706</f>
        <v>0</v>
      </c>
      <c r="I706" s="245"/>
    </row>
    <row r="707" spans="2:9">
      <c r="B707" s="16"/>
      <c r="C707" s="16"/>
      <c r="D707" s="4"/>
      <c r="E707" s="17"/>
      <c r="F707" s="4"/>
      <c r="G707" s="91"/>
      <c r="H707" s="260">
        <f>SUM(H702:H706)</f>
        <v>0</v>
      </c>
      <c r="I707" s="245"/>
    </row>
    <row r="708" spans="2:9">
      <c r="B708" s="16"/>
      <c r="C708" s="16" t="s">
        <v>335</v>
      </c>
      <c r="D708" s="4"/>
      <c r="E708" s="17"/>
      <c r="F708" s="4"/>
      <c r="G708" s="91"/>
      <c r="H708" s="262"/>
      <c r="I708" s="245"/>
    </row>
    <row r="709" spans="2:9">
      <c r="B709" s="16"/>
      <c r="C709" s="16" t="s">
        <v>88</v>
      </c>
      <c r="D709" s="4"/>
      <c r="E709" s="17" t="s">
        <v>333</v>
      </c>
      <c r="F709" s="4"/>
      <c r="G709" s="91"/>
      <c r="H709" s="261">
        <f>+G709*D709*F709</f>
        <v>0</v>
      </c>
      <c r="I709" s="245"/>
    </row>
    <row r="710" spans="2:9">
      <c r="B710" s="16"/>
      <c r="C710" s="16" t="s">
        <v>41</v>
      </c>
      <c r="D710" s="4"/>
      <c r="E710" s="17" t="s">
        <v>333</v>
      </c>
      <c r="F710" s="4"/>
      <c r="G710" s="91"/>
      <c r="H710" s="261">
        <f t="shared" ref="H710:H711" si="120">+G710*D710*F710</f>
        <v>0</v>
      </c>
      <c r="I710" s="245"/>
    </row>
    <row r="711" spans="2:9">
      <c r="B711" s="16"/>
      <c r="C711" s="16" t="s">
        <v>89</v>
      </c>
      <c r="D711" s="4"/>
      <c r="E711" s="17" t="s">
        <v>333</v>
      </c>
      <c r="F711" s="4"/>
      <c r="G711" s="91"/>
      <c r="H711" s="261">
        <f t="shared" si="120"/>
        <v>0</v>
      </c>
      <c r="I711" s="245"/>
    </row>
    <row r="712" spans="2:9">
      <c r="B712" s="16"/>
      <c r="C712" s="16" t="s">
        <v>237</v>
      </c>
      <c r="D712" s="4"/>
      <c r="E712" s="17" t="s">
        <v>333</v>
      </c>
      <c r="F712" s="4"/>
      <c r="G712" s="91"/>
      <c r="H712" s="261">
        <f>+G712*D712*F712</f>
        <v>0</v>
      </c>
      <c r="I712" s="245"/>
    </row>
    <row r="713" spans="2:9">
      <c r="B713" s="16"/>
      <c r="C713" s="16"/>
      <c r="D713" s="4"/>
      <c r="E713" s="17"/>
      <c r="F713" s="4"/>
      <c r="G713" s="91"/>
      <c r="H713" s="260">
        <f>SUM(H708:H712)</f>
        <v>0</v>
      </c>
      <c r="I713" s="245"/>
    </row>
    <row r="714" spans="2:9">
      <c r="B714" s="16"/>
      <c r="C714" s="16" t="s">
        <v>336</v>
      </c>
      <c r="D714" s="4"/>
      <c r="E714" s="17"/>
      <c r="F714" s="4"/>
      <c r="G714" s="91"/>
      <c r="H714" s="262"/>
      <c r="I714" s="245"/>
    </row>
    <row r="715" spans="2:9">
      <c r="B715" s="16"/>
      <c r="C715" s="16" t="s">
        <v>88</v>
      </c>
      <c r="D715" s="4"/>
      <c r="E715" s="17" t="s">
        <v>333</v>
      </c>
      <c r="F715" s="4"/>
      <c r="G715" s="91"/>
      <c r="H715" s="261">
        <f>+G715*D715*F715</f>
        <v>0</v>
      </c>
      <c r="I715" s="245"/>
    </row>
    <row r="716" spans="2:9">
      <c r="B716" s="16"/>
      <c r="C716" s="16" t="s">
        <v>41</v>
      </c>
      <c r="D716" s="4"/>
      <c r="E716" s="17" t="s">
        <v>333</v>
      </c>
      <c r="F716" s="4"/>
      <c r="G716" s="91"/>
      <c r="H716" s="261">
        <f t="shared" ref="H716:H717" si="121">+G716*D716*F716</f>
        <v>0</v>
      </c>
      <c r="I716" s="245"/>
    </row>
    <row r="717" spans="2:9">
      <c r="B717" s="16"/>
      <c r="C717" s="16" t="s">
        <v>89</v>
      </c>
      <c r="D717" s="4"/>
      <c r="E717" s="17" t="s">
        <v>333</v>
      </c>
      <c r="F717" s="4"/>
      <c r="G717" s="91"/>
      <c r="H717" s="261">
        <f t="shared" si="121"/>
        <v>0</v>
      </c>
      <c r="I717" s="245"/>
    </row>
    <row r="718" spans="2:9">
      <c r="B718" s="16"/>
      <c r="C718" s="16" t="s">
        <v>237</v>
      </c>
      <c r="D718" s="4"/>
      <c r="E718" s="17" t="s">
        <v>333</v>
      </c>
      <c r="F718" s="4"/>
      <c r="G718" s="91"/>
      <c r="H718" s="261">
        <f>+G718*D718*F718</f>
        <v>0</v>
      </c>
      <c r="I718" s="245"/>
    </row>
    <row r="719" spans="2:9">
      <c r="B719" s="16"/>
      <c r="C719" s="16"/>
      <c r="D719" s="4"/>
      <c r="E719" s="17"/>
      <c r="F719" s="4"/>
      <c r="G719" s="91"/>
      <c r="H719" s="260">
        <f>SUM(H714:H718)</f>
        <v>0</v>
      </c>
      <c r="I719" s="245"/>
    </row>
    <row r="720" spans="2:9">
      <c r="B720" s="16"/>
      <c r="C720" s="16" t="s">
        <v>337</v>
      </c>
      <c r="D720" s="4"/>
      <c r="E720" s="17"/>
      <c r="F720" s="4"/>
      <c r="G720" s="91"/>
      <c r="H720" s="262"/>
      <c r="I720" s="245"/>
    </row>
    <row r="721" spans="2:9">
      <c r="B721" s="16"/>
      <c r="C721" s="16" t="s">
        <v>88</v>
      </c>
      <c r="D721" s="4"/>
      <c r="E721" s="17" t="s">
        <v>333</v>
      </c>
      <c r="F721" s="4"/>
      <c r="G721" s="91"/>
      <c r="H721" s="261">
        <f>+G721*D721*F721</f>
        <v>0</v>
      </c>
      <c r="I721" s="245"/>
    </row>
    <row r="722" spans="2:9">
      <c r="B722" s="16"/>
      <c r="C722" s="16" t="s">
        <v>41</v>
      </c>
      <c r="D722" s="4"/>
      <c r="E722" s="17" t="s">
        <v>333</v>
      </c>
      <c r="F722" s="4"/>
      <c r="G722" s="91"/>
      <c r="H722" s="261">
        <f t="shared" ref="H722:H723" si="122">+G722*D722*F722</f>
        <v>0</v>
      </c>
      <c r="I722" s="245"/>
    </row>
    <row r="723" spans="2:9">
      <c r="B723" s="16"/>
      <c r="C723" s="16" t="s">
        <v>89</v>
      </c>
      <c r="D723" s="4"/>
      <c r="E723" s="17" t="s">
        <v>333</v>
      </c>
      <c r="F723" s="4"/>
      <c r="G723" s="91"/>
      <c r="H723" s="261">
        <f t="shared" si="122"/>
        <v>0</v>
      </c>
      <c r="I723" s="245"/>
    </row>
    <row r="724" spans="2:9">
      <c r="B724" s="16"/>
      <c r="C724" s="16" t="s">
        <v>237</v>
      </c>
      <c r="D724" s="4"/>
      <c r="E724" s="17" t="s">
        <v>333</v>
      </c>
      <c r="F724" s="4"/>
      <c r="G724" s="91"/>
      <c r="H724" s="261">
        <f>+G724*D724*F724</f>
        <v>0</v>
      </c>
      <c r="I724" s="245"/>
    </row>
    <row r="725" spans="2:9">
      <c r="B725" s="16"/>
      <c r="C725" s="16"/>
      <c r="D725" s="4"/>
      <c r="E725" s="17"/>
      <c r="F725" s="4"/>
      <c r="G725" s="91"/>
      <c r="H725" s="260">
        <f>SUM(H720:H724)</f>
        <v>0</v>
      </c>
      <c r="I725" s="245"/>
    </row>
    <row r="726" spans="2:9">
      <c r="B726" s="16"/>
      <c r="C726" s="16" t="s">
        <v>338</v>
      </c>
      <c r="D726" s="4"/>
      <c r="E726" s="17"/>
      <c r="F726" s="4"/>
      <c r="G726" s="91"/>
      <c r="H726" s="262"/>
      <c r="I726" s="245"/>
    </row>
    <row r="727" spans="2:9">
      <c r="B727" s="16"/>
      <c r="C727" s="16" t="s">
        <v>88</v>
      </c>
      <c r="D727" s="4"/>
      <c r="E727" s="17" t="s">
        <v>333</v>
      </c>
      <c r="F727" s="4"/>
      <c r="G727" s="91"/>
      <c r="H727" s="261">
        <f>+G727*D727*F727</f>
        <v>0</v>
      </c>
      <c r="I727" s="245"/>
    </row>
    <row r="728" spans="2:9">
      <c r="B728" s="16"/>
      <c r="C728" s="16" t="s">
        <v>41</v>
      </c>
      <c r="D728" s="4"/>
      <c r="E728" s="17" t="s">
        <v>333</v>
      </c>
      <c r="F728" s="4"/>
      <c r="G728" s="91"/>
      <c r="H728" s="261">
        <f t="shared" ref="H728:H729" si="123">+G728*D728*F728</f>
        <v>0</v>
      </c>
      <c r="I728" s="245"/>
    </row>
    <row r="729" spans="2:9">
      <c r="B729" s="16"/>
      <c r="C729" s="16" t="s">
        <v>89</v>
      </c>
      <c r="D729" s="4"/>
      <c r="E729" s="17" t="s">
        <v>333</v>
      </c>
      <c r="F729" s="4"/>
      <c r="G729" s="91"/>
      <c r="H729" s="261">
        <f t="shared" si="123"/>
        <v>0</v>
      </c>
      <c r="I729" s="245"/>
    </row>
    <row r="730" spans="2:9">
      <c r="B730" s="16"/>
      <c r="C730" s="16" t="s">
        <v>237</v>
      </c>
      <c r="D730" s="4"/>
      <c r="E730" s="17" t="s">
        <v>333</v>
      </c>
      <c r="F730" s="4"/>
      <c r="G730" s="91"/>
      <c r="H730" s="261">
        <f>+G730*D730*F730</f>
        <v>0</v>
      </c>
      <c r="I730" s="245"/>
    </row>
    <row r="731" spans="2:9">
      <c r="B731" s="16"/>
      <c r="C731" s="16"/>
      <c r="D731" s="4"/>
      <c r="E731" s="17"/>
      <c r="F731" s="4"/>
      <c r="G731" s="91"/>
      <c r="H731" s="260">
        <f>SUM(H726:H730)</f>
        <v>0</v>
      </c>
      <c r="I731" s="245"/>
    </row>
    <row r="732" spans="2:9">
      <c r="B732" s="16"/>
      <c r="C732" s="16" t="s">
        <v>339</v>
      </c>
      <c r="D732" s="4"/>
      <c r="E732" s="17"/>
      <c r="F732" s="4"/>
      <c r="G732" s="91"/>
      <c r="H732" s="262"/>
      <c r="I732" s="245"/>
    </row>
    <row r="733" spans="2:9">
      <c r="B733" s="16"/>
      <c r="C733" s="16" t="s">
        <v>88</v>
      </c>
      <c r="D733" s="4"/>
      <c r="E733" s="17" t="s">
        <v>333</v>
      </c>
      <c r="F733" s="4"/>
      <c r="G733" s="91"/>
      <c r="H733" s="261">
        <f>+G733*D733*F733</f>
        <v>0</v>
      </c>
      <c r="I733" s="245"/>
    </row>
    <row r="734" spans="2:9">
      <c r="B734" s="16"/>
      <c r="C734" s="16" t="s">
        <v>41</v>
      </c>
      <c r="D734" s="4"/>
      <c r="E734" s="17" t="s">
        <v>333</v>
      </c>
      <c r="F734" s="4"/>
      <c r="G734" s="91"/>
      <c r="H734" s="261">
        <f t="shared" ref="H734:H735" si="124">+G734*D734*F734</f>
        <v>0</v>
      </c>
      <c r="I734" s="245"/>
    </row>
    <row r="735" spans="2:9">
      <c r="B735" s="16"/>
      <c r="C735" s="16" t="s">
        <v>89</v>
      </c>
      <c r="D735" s="4"/>
      <c r="E735" s="17" t="s">
        <v>333</v>
      </c>
      <c r="F735" s="4"/>
      <c r="G735" s="91"/>
      <c r="H735" s="261">
        <f t="shared" si="124"/>
        <v>0</v>
      </c>
      <c r="I735" s="245"/>
    </row>
    <row r="736" spans="2:9">
      <c r="B736" s="16"/>
      <c r="C736" s="16" t="s">
        <v>237</v>
      </c>
      <c r="D736" s="4"/>
      <c r="E736" s="17" t="s">
        <v>333</v>
      </c>
      <c r="F736" s="4"/>
      <c r="G736" s="91"/>
      <c r="H736" s="261">
        <f>+G736*D736*F736</f>
        <v>0</v>
      </c>
      <c r="I736" s="245"/>
    </row>
    <row r="737" spans="2:9">
      <c r="B737" s="16"/>
      <c r="C737" s="16"/>
      <c r="D737" s="4"/>
      <c r="E737" s="17"/>
      <c r="F737" s="4"/>
      <c r="G737" s="91"/>
      <c r="H737" s="260">
        <f>SUM(H732:H736)</f>
        <v>0</v>
      </c>
      <c r="I737" s="245"/>
    </row>
    <row r="738" spans="2:9">
      <c r="B738" s="16"/>
      <c r="C738" s="16" t="s">
        <v>340</v>
      </c>
      <c r="D738" s="4"/>
      <c r="E738" s="17"/>
      <c r="F738" s="4"/>
      <c r="G738" s="91"/>
      <c r="H738" s="262"/>
      <c r="I738" s="245"/>
    </row>
    <row r="739" spans="2:9">
      <c r="B739" s="16"/>
      <c r="C739" s="16" t="s">
        <v>88</v>
      </c>
      <c r="D739" s="4"/>
      <c r="E739" s="17" t="s">
        <v>333</v>
      </c>
      <c r="F739" s="4"/>
      <c r="G739" s="91"/>
      <c r="H739" s="261">
        <f>+G739*D739*F739</f>
        <v>0</v>
      </c>
      <c r="I739" s="245"/>
    </row>
    <row r="740" spans="2:9">
      <c r="B740" s="16"/>
      <c r="C740" s="16" t="s">
        <v>41</v>
      </c>
      <c r="D740" s="4"/>
      <c r="E740" s="17" t="s">
        <v>333</v>
      </c>
      <c r="F740" s="4"/>
      <c r="G740" s="91"/>
      <c r="H740" s="261">
        <f t="shared" ref="H740:H741" si="125">+G740*D740*F740</f>
        <v>0</v>
      </c>
      <c r="I740" s="245"/>
    </row>
    <row r="741" spans="2:9">
      <c r="B741" s="16"/>
      <c r="C741" s="16" t="s">
        <v>89</v>
      </c>
      <c r="D741" s="4"/>
      <c r="E741" s="17" t="s">
        <v>333</v>
      </c>
      <c r="F741" s="4"/>
      <c r="G741" s="91"/>
      <c r="H741" s="261">
        <f t="shared" si="125"/>
        <v>0</v>
      </c>
      <c r="I741" s="245"/>
    </row>
    <row r="742" spans="2:9">
      <c r="B742" s="16"/>
      <c r="C742" s="16" t="s">
        <v>237</v>
      </c>
      <c r="D742" s="4"/>
      <c r="E742" s="17" t="s">
        <v>333</v>
      </c>
      <c r="F742" s="4"/>
      <c r="G742" s="91"/>
      <c r="H742" s="261">
        <f>+G742*D742*F742</f>
        <v>0</v>
      </c>
      <c r="I742" s="245"/>
    </row>
    <row r="743" spans="2:9">
      <c r="B743" s="16"/>
      <c r="C743" s="16"/>
      <c r="D743" s="4"/>
      <c r="E743" s="17"/>
      <c r="F743" s="4"/>
      <c r="G743" s="91"/>
      <c r="H743" s="260">
        <f>SUM(H738:H742)</f>
        <v>0</v>
      </c>
      <c r="I743" s="245"/>
    </row>
    <row r="744" spans="2:9">
      <c r="B744" s="16"/>
      <c r="C744" s="16" t="s">
        <v>341</v>
      </c>
      <c r="D744" s="4"/>
      <c r="E744" s="17"/>
      <c r="F744" s="4"/>
      <c r="G744" s="91"/>
      <c r="H744" s="262"/>
      <c r="I744" s="245"/>
    </row>
    <row r="745" spans="2:9">
      <c r="B745" s="16"/>
      <c r="C745" s="16" t="s">
        <v>88</v>
      </c>
      <c r="D745" s="4"/>
      <c r="E745" s="17" t="s">
        <v>333</v>
      </c>
      <c r="F745" s="4"/>
      <c r="G745" s="91"/>
      <c r="H745" s="261">
        <f>+G745*D745*F745</f>
        <v>0</v>
      </c>
      <c r="I745" s="245"/>
    </row>
    <row r="746" spans="2:9">
      <c r="B746" s="16"/>
      <c r="C746" s="16" t="s">
        <v>41</v>
      </c>
      <c r="D746" s="4"/>
      <c r="E746" s="17" t="s">
        <v>333</v>
      </c>
      <c r="F746" s="4"/>
      <c r="G746" s="91"/>
      <c r="H746" s="261">
        <f t="shared" ref="H746:H747" si="126">+G746*D746*F746</f>
        <v>0</v>
      </c>
      <c r="I746" s="245"/>
    </row>
    <row r="747" spans="2:9">
      <c r="B747" s="16"/>
      <c r="C747" s="16" t="s">
        <v>89</v>
      </c>
      <c r="D747" s="4"/>
      <c r="E747" s="17" t="s">
        <v>333</v>
      </c>
      <c r="F747" s="4"/>
      <c r="G747" s="91"/>
      <c r="H747" s="261">
        <f t="shared" si="126"/>
        <v>0</v>
      </c>
      <c r="I747" s="245"/>
    </row>
    <row r="748" spans="2:9">
      <c r="B748" s="16"/>
      <c r="C748" s="16" t="s">
        <v>237</v>
      </c>
      <c r="D748" s="4"/>
      <c r="E748" s="17" t="s">
        <v>333</v>
      </c>
      <c r="F748" s="4"/>
      <c r="G748" s="91"/>
      <c r="H748" s="261">
        <f>+G748*D748*F748</f>
        <v>0</v>
      </c>
      <c r="I748" s="245"/>
    </row>
    <row r="749" spans="2:9">
      <c r="B749" s="16"/>
      <c r="C749" s="16"/>
      <c r="D749" s="4"/>
      <c r="E749" s="17"/>
      <c r="F749" s="4"/>
      <c r="G749" s="91"/>
      <c r="H749" s="260">
        <f>SUM(H744:H748)</f>
        <v>0</v>
      </c>
      <c r="I749" s="245"/>
    </row>
    <row r="750" spans="2:9">
      <c r="B750" s="16"/>
      <c r="C750" s="16" t="s">
        <v>342</v>
      </c>
      <c r="D750" s="4"/>
      <c r="E750" s="17"/>
      <c r="F750" s="4"/>
      <c r="G750" s="91"/>
      <c r="H750" s="262"/>
      <c r="I750" s="245"/>
    </row>
    <row r="751" spans="2:9">
      <c r="B751" s="16"/>
      <c r="C751" s="16" t="s">
        <v>88</v>
      </c>
      <c r="D751" s="4"/>
      <c r="E751" s="17" t="s">
        <v>333</v>
      </c>
      <c r="F751" s="4"/>
      <c r="G751" s="91"/>
      <c r="H751" s="261">
        <f>+G751*D751*F751</f>
        <v>0</v>
      </c>
      <c r="I751" s="245"/>
    </row>
    <row r="752" spans="2:9">
      <c r="B752" s="16"/>
      <c r="C752" s="16" t="s">
        <v>41</v>
      </c>
      <c r="D752" s="4"/>
      <c r="E752" s="17" t="s">
        <v>333</v>
      </c>
      <c r="F752" s="4"/>
      <c r="G752" s="91"/>
      <c r="H752" s="261">
        <f t="shared" ref="H752:H753" si="127">+G752*D752*F752</f>
        <v>0</v>
      </c>
      <c r="I752" s="245"/>
    </row>
    <row r="753" spans="2:9">
      <c r="B753" s="16"/>
      <c r="C753" s="16" t="s">
        <v>89</v>
      </c>
      <c r="D753" s="4"/>
      <c r="E753" s="17" t="s">
        <v>333</v>
      </c>
      <c r="F753" s="4"/>
      <c r="G753" s="91"/>
      <c r="H753" s="261">
        <f t="shared" si="127"/>
        <v>0</v>
      </c>
      <c r="I753" s="245"/>
    </row>
    <row r="754" spans="2:9">
      <c r="B754" s="16"/>
      <c r="C754" s="16" t="s">
        <v>237</v>
      </c>
      <c r="D754" s="4"/>
      <c r="E754" s="17" t="s">
        <v>333</v>
      </c>
      <c r="F754" s="4"/>
      <c r="G754" s="91"/>
      <c r="H754" s="261">
        <f>+G754*D754*F754</f>
        <v>0</v>
      </c>
      <c r="I754" s="245"/>
    </row>
    <row r="755" spans="2:9">
      <c r="B755" s="16"/>
      <c r="C755" s="16"/>
      <c r="D755" s="4"/>
      <c r="E755" s="17"/>
      <c r="F755" s="4"/>
      <c r="G755" s="91"/>
      <c r="H755" s="260">
        <f>SUM(H750:H754)</f>
        <v>0</v>
      </c>
      <c r="I755" s="245"/>
    </row>
    <row r="756" spans="2:9">
      <c r="B756" s="16"/>
      <c r="C756" s="16" t="s">
        <v>343</v>
      </c>
      <c r="D756" s="4"/>
      <c r="E756" s="17"/>
      <c r="F756" s="4"/>
      <c r="G756" s="91"/>
      <c r="H756" s="262"/>
      <c r="I756" s="245"/>
    </row>
    <row r="757" spans="2:9">
      <c r="B757" s="16"/>
      <c r="C757" s="16" t="s">
        <v>88</v>
      </c>
      <c r="D757" s="4"/>
      <c r="E757" s="17" t="s">
        <v>333</v>
      </c>
      <c r="F757" s="4"/>
      <c r="G757" s="91"/>
      <c r="H757" s="261">
        <f>+G757*D757*F757</f>
        <v>0</v>
      </c>
      <c r="I757" s="245"/>
    </row>
    <row r="758" spans="2:9">
      <c r="B758" s="16"/>
      <c r="C758" s="16" t="s">
        <v>41</v>
      </c>
      <c r="D758" s="4"/>
      <c r="E758" s="17" t="s">
        <v>333</v>
      </c>
      <c r="F758" s="4"/>
      <c r="G758" s="91"/>
      <c r="H758" s="261">
        <f t="shared" ref="H758:H759" si="128">+G758*D758*F758</f>
        <v>0</v>
      </c>
      <c r="I758" s="245"/>
    </row>
    <row r="759" spans="2:9">
      <c r="B759" s="16"/>
      <c r="C759" s="16" t="s">
        <v>89</v>
      </c>
      <c r="D759" s="4"/>
      <c r="E759" s="17" t="s">
        <v>333</v>
      </c>
      <c r="F759" s="4"/>
      <c r="G759" s="91"/>
      <c r="H759" s="261">
        <f t="shared" si="128"/>
        <v>0</v>
      </c>
      <c r="I759" s="245"/>
    </row>
    <row r="760" spans="2:9">
      <c r="B760" s="16"/>
      <c r="C760" s="16" t="s">
        <v>237</v>
      </c>
      <c r="D760" s="4"/>
      <c r="E760" s="17" t="s">
        <v>333</v>
      </c>
      <c r="F760" s="4"/>
      <c r="G760" s="91"/>
      <c r="H760" s="261">
        <f>+G760*D760*F760</f>
        <v>0</v>
      </c>
      <c r="I760" s="245"/>
    </row>
    <row r="761" spans="2:9">
      <c r="B761" s="16"/>
      <c r="C761" s="16"/>
      <c r="D761" s="4"/>
      <c r="E761" s="17"/>
      <c r="F761" s="4"/>
      <c r="G761" s="91"/>
      <c r="H761" s="260">
        <f>SUM(H756:H760)</f>
        <v>0</v>
      </c>
      <c r="I761" s="245"/>
    </row>
    <row r="762" spans="2:9">
      <c r="B762" s="16"/>
      <c r="C762" s="16" t="s">
        <v>344</v>
      </c>
      <c r="D762" s="4"/>
      <c r="E762" s="17"/>
      <c r="F762" s="4"/>
      <c r="G762" s="91"/>
      <c r="H762" s="262"/>
      <c r="I762" s="245"/>
    </row>
    <row r="763" spans="2:9">
      <c r="B763" s="16"/>
      <c r="C763" s="16" t="s">
        <v>88</v>
      </c>
      <c r="D763" s="4"/>
      <c r="E763" s="17" t="s">
        <v>333</v>
      </c>
      <c r="F763" s="4"/>
      <c r="G763" s="91"/>
      <c r="H763" s="261">
        <f>+G763*D763*F763</f>
        <v>0</v>
      </c>
      <c r="I763" s="245"/>
    </row>
    <row r="764" spans="2:9">
      <c r="B764" s="16"/>
      <c r="C764" s="16" t="s">
        <v>41</v>
      </c>
      <c r="D764" s="4"/>
      <c r="E764" s="17" t="s">
        <v>333</v>
      </c>
      <c r="F764" s="4"/>
      <c r="G764" s="91"/>
      <c r="H764" s="261">
        <f t="shared" ref="H764:H765" si="129">+G764*D764*F764</f>
        <v>0</v>
      </c>
      <c r="I764" s="245"/>
    </row>
    <row r="765" spans="2:9">
      <c r="B765" s="16"/>
      <c r="C765" s="16" t="s">
        <v>89</v>
      </c>
      <c r="D765" s="4"/>
      <c r="E765" s="17" t="s">
        <v>333</v>
      </c>
      <c r="F765" s="4"/>
      <c r="G765" s="91"/>
      <c r="H765" s="261">
        <f t="shared" si="129"/>
        <v>0</v>
      </c>
      <c r="I765" s="245"/>
    </row>
    <row r="766" spans="2:9">
      <c r="B766" s="16"/>
      <c r="C766" s="16" t="s">
        <v>237</v>
      </c>
      <c r="D766" s="4"/>
      <c r="E766" s="17" t="s">
        <v>333</v>
      </c>
      <c r="F766" s="4"/>
      <c r="G766" s="91"/>
      <c r="H766" s="261">
        <f>+G766*D766*F766</f>
        <v>0</v>
      </c>
      <c r="I766" s="245"/>
    </row>
    <row r="767" spans="2:9">
      <c r="B767" s="16"/>
      <c r="C767" s="16"/>
      <c r="D767" s="4"/>
      <c r="E767" s="17"/>
      <c r="F767" s="4"/>
      <c r="G767" s="91"/>
      <c r="H767" s="260">
        <f>SUM(H762:H766)</f>
        <v>0</v>
      </c>
      <c r="I767" s="245"/>
    </row>
    <row r="768" spans="2:9">
      <c r="B768" s="16"/>
      <c r="C768" s="16" t="s">
        <v>345</v>
      </c>
      <c r="D768" s="4"/>
      <c r="E768" s="17"/>
      <c r="F768" s="4"/>
      <c r="G768" s="91"/>
      <c r="H768" s="262"/>
      <c r="I768" s="245"/>
    </row>
    <row r="769" spans="2:9">
      <c r="B769" s="16"/>
      <c r="C769" s="16" t="s">
        <v>88</v>
      </c>
      <c r="D769" s="4"/>
      <c r="E769" s="17" t="s">
        <v>333</v>
      </c>
      <c r="F769" s="4"/>
      <c r="G769" s="91"/>
      <c r="H769" s="261">
        <f>+G769*D769*F769</f>
        <v>0</v>
      </c>
      <c r="I769" s="245"/>
    </row>
    <row r="770" spans="2:9">
      <c r="B770" s="16"/>
      <c r="C770" s="16" t="s">
        <v>41</v>
      </c>
      <c r="D770" s="4"/>
      <c r="E770" s="17" t="s">
        <v>333</v>
      </c>
      <c r="F770" s="4"/>
      <c r="G770" s="91"/>
      <c r="H770" s="261">
        <f t="shared" ref="H770:H771" si="130">+G770*D770*F770</f>
        <v>0</v>
      </c>
      <c r="I770" s="245"/>
    </row>
    <row r="771" spans="2:9">
      <c r="B771" s="16"/>
      <c r="C771" s="16" t="s">
        <v>89</v>
      </c>
      <c r="D771" s="4"/>
      <c r="E771" s="17" t="s">
        <v>333</v>
      </c>
      <c r="F771" s="4"/>
      <c r="G771" s="91"/>
      <c r="H771" s="261">
        <f t="shared" si="130"/>
        <v>0</v>
      </c>
      <c r="I771" s="245"/>
    </row>
    <row r="772" spans="2:9">
      <c r="B772" s="16"/>
      <c r="C772" s="16" t="s">
        <v>237</v>
      </c>
      <c r="D772" s="4"/>
      <c r="E772" s="17" t="s">
        <v>333</v>
      </c>
      <c r="F772" s="4"/>
      <c r="G772" s="91"/>
      <c r="H772" s="261">
        <f>+G772*D772*F772</f>
        <v>0</v>
      </c>
      <c r="I772" s="245"/>
    </row>
    <row r="773" spans="2:9">
      <c r="B773" s="16"/>
      <c r="C773" s="16"/>
      <c r="D773" s="4"/>
      <c r="E773" s="17"/>
      <c r="F773" s="4"/>
      <c r="G773" s="91"/>
      <c r="H773" s="260">
        <f>SUM(H768:H772)</f>
        <v>0</v>
      </c>
      <c r="I773" s="245"/>
    </row>
    <row r="774" spans="2:9">
      <c r="B774" s="16"/>
      <c r="C774" s="16" t="s">
        <v>346</v>
      </c>
      <c r="D774" s="4"/>
      <c r="E774" s="17"/>
      <c r="F774" s="4"/>
      <c r="G774" s="91"/>
      <c r="H774" s="262"/>
      <c r="I774" s="245"/>
    </row>
    <row r="775" spans="2:9">
      <c r="B775" s="16"/>
      <c r="C775" s="16" t="s">
        <v>88</v>
      </c>
      <c r="D775" s="4"/>
      <c r="E775" s="17" t="s">
        <v>333</v>
      </c>
      <c r="F775" s="4"/>
      <c r="G775" s="91"/>
      <c r="H775" s="261">
        <f>+G775*D775*F775</f>
        <v>0</v>
      </c>
      <c r="I775" s="245"/>
    </row>
    <row r="776" spans="2:9">
      <c r="B776" s="16"/>
      <c r="C776" s="16" t="s">
        <v>41</v>
      </c>
      <c r="D776" s="4"/>
      <c r="E776" s="17" t="s">
        <v>333</v>
      </c>
      <c r="F776" s="4"/>
      <c r="G776" s="91"/>
      <c r="H776" s="261">
        <f t="shared" ref="H776:H777" si="131">+G776*D776*F776</f>
        <v>0</v>
      </c>
      <c r="I776" s="245"/>
    </row>
    <row r="777" spans="2:9">
      <c r="B777" s="16"/>
      <c r="C777" s="16" t="s">
        <v>89</v>
      </c>
      <c r="D777" s="4"/>
      <c r="E777" s="17" t="s">
        <v>333</v>
      </c>
      <c r="F777" s="4"/>
      <c r="G777" s="91"/>
      <c r="H777" s="261">
        <f t="shared" si="131"/>
        <v>0</v>
      </c>
      <c r="I777" s="245"/>
    </row>
    <row r="778" spans="2:9">
      <c r="B778" s="16"/>
      <c r="C778" s="16" t="s">
        <v>237</v>
      </c>
      <c r="D778" s="4"/>
      <c r="E778" s="17" t="s">
        <v>333</v>
      </c>
      <c r="F778" s="4"/>
      <c r="G778" s="91"/>
      <c r="H778" s="261">
        <f>+G778*D778*F778</f>
        <v>0</v>
      </c>
      <c r="I778" s="245"/>
    </row>
    <row r="779" spans="2:9">
      <c r="B779" s="16"/>
      <c r="C779" s="16"/>
      <c r="D779" s="4"/>
      <c r="E779" s="17"/>
      <c r="F779" s="4"/>
      <c r="G779" s="91"/>
      <c r="H779" s="260">
        <f>SUM(H774:H778)</f>
        <v>0</v>
      </c>
      <c r="I779" s="245"/>
    </row>
    <row r="780" spans="2:9">
      <c r="B780" s="16"/>
      <c r="C780" s="16" t="s">
        <v>347</v>
      </c>
      <c r="D780" s="4"/>
      <c r="E780" s="17"/>
      <c r="F780" s="4"/>
      <c r="G780" s="91"/>
      <c r="H780" s="262"/>
      <c r="I780" s="245"/>
    </row>
    <row r="781" spans="2:9">
      <c r="B781" s="16"/>
      <c r="C781" s="16" t="s">
        <v>88</v>
      </c>
      <c r="D781" s="4"/>
      <c r="E781" s="17" t="s">
        <v>333</v>
      </c>
      <c r="F781" s="4"/>
      <c r="G781" s="91"/>
      <c r="H781" s="261">
        <f>+G781*D781*F781</f>
        <v>0</v>
      </c>
      <c r="I781" s="245"/>
    </row>
    <row r="782" spans="2:9">
      <c r="B782" s="16"/>
      <c r="C782" s="16" t="s">
        <v>41</v>
      </c>
      <c r="D782" s="4"/>
      <c r="E782" s="17" t="s">
        <v>333</v>
      </c>
      <c r="F782" s="4"/>
      <c r="G782" s="91"/>
      <c r="H782" s="261">
        <f t="shared" ref="H782:H783" si="132">+G782*D782*F782</f>
        <v>0</v>
      </c>
      <c r="I782" s="245"/>
    </row>
    <row r="783" spans="2:9">
      <c r="B783" s="16"/>
      <c r="C783" s="16" t="s">
        <v>89</v>
      </c>
      <c r="D783" s="4"/>
      <c r="E783" s="17" t="s">
        <v>333</v>
      </c>
      <c r="F783" s="4"/>
      <c r="G783" s="91"/>
      <c r="H783" s="261">
        <f t="shared" si="132"/>
        <v>0</v>
      </c>
      <c r="I783" s="245"/>
    </row>
    <row r="784" spans="2:9">
      <c r="B784" s="16"/>
      <c r="C784" s="16" t="s">
        <v>237</v>
      </c>
      <c r="D784" s="4"/>
      <c r="E784" s="17" t="s">
        <v>333</v>
      </c>
      <c r="F784" s="4"/>
      <c r="G784" s="91"/>
      <c r="H784" s="261">
        <f>+G784*D784*F784</f>
        <v>0</v>
      </c>
      <c r="I784" s="245"/>
    </row>
    <row r="785" spans="2:9">
      <c r="B785" s="16"/>
      <c r="C785" s="16"/>
      <c r="D785" s="4"/>
      <c r="E785" s="17"/>
      <c r="F785" s="4"/>
      <c r="G785" s="91"/>
      <c r="H785" s="260">
        <f>SUM(H780:H784)</f>
        <v>0</v>
      </c>
      <c r="I785" s="268"/>
    </row>
    <row r="786" spans="2:9">
      <c r="B786" s="41"/>
      <c r="C786" s="63" t="s">
        <v>348</v>
      </c>
      <c r="D786" s="41"/>
      <c r="E786" s="51"/>
      <c r="F786" s="41"/>
      <c r="G786" s="108"/>
      <c r="H786" s="273">
        <f>SUM(H701,H707,H713,H719,H725,H731,H737,H743,H749,H755,H761,H767,H773,H779,H785)</f>
        <v>0</v>
      </c>
      <c r="I786" s="279">
        <f>SUM(H786)</f>
        <v>0</v>
      </c>
    </row>
    <row r="787" spans="2:9">
      <c r="B787" s="55" t="s">
        <v>349</v>
      </c>
      <c r="C787" s="54" t="s">
        <v>350</v>
      </c>
      <c r="D787" s="52"/>
      <c r="E787" s="53"/>
      <c r="F787" s="52"/>
      <c r="G787" s="109"/>
      <c r="H787" s="280"/>
      <c r="I787" s="250"/>
    </row>
    <row r="788" spans="2:9">
      <c r="B788" s="6"/>
      <c r="C788" s="16" t="s">
        <v>351</v>
      </c>
      <c r="D788" s="4"/>
      <c r="E788" s="17" t="s">
        <v>352</v>
      </c>
      <c r="F788" s="4"/>
      <c r="G788" s="58"/>
      <c r="H788" s="281">
        <f t="shared" ref="H788:H798" si="133">+G788*D788*F788</f>
        <v>0</v>
      </c>
      <c r="I788" s="245"/>
    </row>
    <row r="789" spans="2:9">
      <c r="B789" s="6"/>
      <c r="C789" s="16" t="s">
        <v>87</v>
      </c>
      <c r="D789" s="4"/>
      <c r="E789" s="17" t="s">
        <v>352</v>
      </c>
      <c r="F789" s="4"/>
      <c r="G789" s="58"/>
      <c r="H789" s="281">
        <f t="shared" si="133"/>
        <v>0</v>
      </c>
      <c r="I789" s="245"/>
    </row>
    <row r="790" spans="2:9">
      <c r="B790" s="6"/>
      <c r="C790" s="16" t="s">
        <v>353</v>
      </c>
      <c r="D790" s="4"/>
      <c r="E790" s="17" t="s">
        <v>352</v>
      </c>
      <c r="F790" s="4"/>
      <c r="G790" s="58"/>
      <c r="H790" s="281">
        <f t="shared" si="133"/>
        <v>0</v>
      </c>
      <c r="I790" s="245"/>
    </row>
    <row r="791" spans="2:9">
      <c r="B791" s="6"/>
      <c r="C791" s="16" t="s">
        <v>354</v>
      </c>
      <c r="D791" s="4"/>
      <c r="E791" s="17" t="s">
        <v>352</v>
      </c>
      <c r="F791" s="4"/>
      <c r="G791" s="58"/>
      <c r="H791" s="281">
        <f t="shared" si="133"/>
        <v>0</v>
      </c>
      <c r="I791" s="245"/>
    </row>
    <row r="792" spans="2:9">
      <c r="B792" s="6"/>
      <c r="C792" s="16" t="s">
        <v>145</v>
      </c>
      <c r="D792" s="4"/>
      <c r="E792" s="17" t="s">
        <v>352</v>
      </c>
      <c r="F792" s="4"/>
      <c r="G792" s="58"/>
      <c r="H792" s="281">
        <f t="shared" si="133"/>
        <v>0</v>
      </c>
      <c r="I792" s="245"/>
    </row>
    <row r="793" spans="2:9">
      <c r="B793" s="6"/>
      <c r="C793" s="16" t="s">
        <v>355</v>
      </c>
      <c r="D793" s="4"/>
      <c r="E793" s="17" t="s">
        <v>352</v>
      </c>
      <c r="F793" s="4"/>
      <c r="G793" s="58"/>
      <c r="H793" s="281">
        <f t="shared" si="133"/>
        <v>0</v>
      </c>
      <c r="I793" s="245"/>
    </row>
    <row r="794" spans="2:9">
      <c r="B794" s="6"/>
      <c r="C794" s="16" t="s">
        <v>356</v>
      </c>
      <c r="D794" s="4"/>
      <c r="E794" s="17" t="s">
        <v>352</v>
      </c>
      <c r="F794" s="4"/>
      <c r="G794" s="58"/>
      <c r="H794" s="281">
        <f t="shared" si="133"/>
        <v>0</v>
      </c>
      <c r="I794" s="245"/>
    </row>
    <row r="795" spans="2:9">
      <c r="B795" s="6"/>
      <c r="C795" s="16" t="s">
        <v>357</v>
      </c>
      <c r="D795" s="4"/>
      <c r="E795" s="17" t="s">
        <v>352</v>
      </c>
      <c r="F795" s="4"/>
      <c r="G795" s="58"/>
      <c r="H795" s="281">
        <f t="shared" si="133"/>
        <v>0</v>
      </c>
      <c r="I795" s="245"/>
    </row>
    <row r="796" spans="2:9">
      <c r="B796" s="6"/>
      <c r="C796" s="16" t="s">
        <v>358</v>
      </c>
      <c r="D796" s="4"/>
      <c r="E796" s="17" t="s">
        <v>359</v>
      </c>
      <c r="F796" s="4"/>
      <c r="G796" s="58"/>
      <c r="H796" s="281">
        <f t="shared" si="133"/>
        <v>0</v>
      </c>
      <c r="I796" s="245"/>
    </row>
    <row r="797" spans="2:9">
      <c r="B797" s="6"/>
      <c r="C797" s="16" t="s">
        <v>360</v>
      </c>
      <c r="D797" s="4"/>
      <c r="E797" s="17" t="s">
        <v>361</v>
      </c>
      <c r="F797" s="4"/>
      <c r="G797" s="58"/>
      <c r="H797" s="281">
        <f t="shared" si="133"/>
        <v>0</v>
      </c>
      <c r="I797" s="245"/>
    </row>
    <row r="798" spans="2:9">
      <c r="B798" s="6"/>
      <c r="C798" s="16" t="s">
        <v>362</v>
      </c>
      <c r="D798" s="4"/>
      <c r="E798" s="17" t="s">
        <v>359</v>
      </c>
      <c r="F798" s="4"/>
      <c r="G798" s="58"/>
      <c r="H798" s="281">
        <f t="shared" si="133"/>
        <v>0</v>
      </c>
      <c r="I798" s="245"/>
    </row>
    <row r="799" spans="2:9">
      <c r="B799" s="24"/>
      <c r="C799" s="20"/>
      <c r="D799" s="31"/>
      <c r="E799" s="21"/>
      <c r="F799" s="22"/>
      <c r="G799" s="110"/>
      <c r="H799" s="282"/>
      <c r="I799" s="268"/>
    </row>
    <row r="800" spans="2:9">
      <c r="B800" s="40"/>
      <c r="C800" s="64" t="s">
        <v>363</v>
      </c>
      <c r="D800" s="21"/>
      <c r="E800" s="22"/>
      <c r="F800" s="21"/>
      <c r="G800" s="101"/>
      <c r="H800" s="279">
        <f>SUM(H787:H799)</f>
        <v>0</v>
      </c>
      <c r="I800" s="246">
        <f>SUM(H800)</f>
        <v>0</v>
      </c>
    </row>
    <row r="801" spans="2:9">
      <c r="B801" s="54" t="s">
        <v>364</v>
      </c>
      <c r="C801" s="55" t="s">
        <v>365</v>
      </c>
      <c r="D801" s="12"/>
      <c r="E801" s="12"/>
      <c r="F801" s="13"/>
      <c r="G801" s="90"/>
      <c r="H801" s="15"/>
      <c r="I801" s="26"/>
    </row>
    <row r="802" spans="2:9">
      <c r="B802" s="16"/>
      <c r="C802" s="6" t="s">
        <v>366</v>
      </c>
      <c r="D802" s="17"/>
      <c r="E802" s="17" t="s">
        <v>333</v>
      </c>
      <c r="F802" s="4"/>
      <c r="G802" s="91"/>
      <c r="H802" s="244">
        <f>+G802*D802*F802</f>
        <v>0</v>
      </c>
      <c r="I802" s="245"/>
    </row>
    <row r="803" spans="2:9">
      <c r="B803" s="16"/>
      <c r="C803" s="6" t="s">
        <v>367</v>
      </c>
      <c r="D803" s="17"/>
      <c r="E803" s="17" t="s">
        <v>333</v>
      </c>
      <c r="F803" s="4"/>
      <c r="G803" s="91"/>
      <c r="H803" s="244">
        <f t="shared" ref="H803:H807" si="134">+G803*D803*F803</f>
        <v>0</v>
      </c>
      <c r="I803" s="245"/>
    </row>
    <row r="804" spans="2:9">
      <c r="B804" s="16"/>
      <c r="C804" s="6" t="s">
        <v>295</v>
      </c>
      <c r="D804" s="17"/>
      <c r="E804" s="17" t="s">
        <v>361</v>
      </c>
      <c r="F804" s="4"/>
      <c r="G804" s="91"/>
      <c r="H804" s="244">
        <f t="shared" si="134"/>
        <v>0</v>
      </c>
      <c r="I804" s="245"/>
    </row>
    <row r="805" spans="2:9">
      <c r="B805" s="16"/>
      <c r="C805" s="6" t="s">
        <v>368</v>
      </c>
      <c r="D805" s="17"/>
      <c r="E805" s="17" t="s">
        <v>361</v>
      </c>
      <c r="F805" s="4"/>
      <c r="G805" s="91"/>
      <c r="H805" s="244">
        <f t="shared" si="134"/>
        <v>0</v>
      </c>
      <c r="I805" s="245"/>
    </row>
    <row r="806" spans="2:9">
      <c r="B806" s="16"/>
      <c r="C806" s="6" t="s">
        <v>369</v>
      </c>
      <c r="D806" s="17"/>
      <c r="E806" s="17" t="s">
        <v>361</v>
      </c>
      <c r="F806" s="4"/>
      <c r="G806" s="91"/>
      <c r="H806" s="244">
        <f t="shared" si="134"/>
        <v>0</v>
      </c>
      <c r="I806" s="245"/>
    </row>
    <row r="807" spans="2:9">
      <c r="B807" s="16"/>
      <c r="C807" s="6" t="s">
        <v>370</v>
      </c>
      <c r="D807" s="17"/>
      <c r="E807" s="17" t="s">
        <v>361</v>
      </c>
      <c r="F807" s="4"/>
      <c r="G807" s="91"/>
      <c r="H807" s="244">
        <f t="shared" si="134"/>
        <v>0</v>
      </c>
      <c r="I807" s="245"/>
    </row>
    <row r="808" spans="2:9">
      <c r="B808" s="16"/>
      <c r="C808" s="6"/>
      <c r="D808" s="27"/>
      <c r="E808" s="17"/>
      <c r="F808" s="4"/>
      <c r="G808" s="106"/>
      <c r="H808" s="244"/>
      <c r="I808" s="245"/>
    </row>
    <row r="809" spans="2:9">
      <c r="B809" s="40"/>
      <c r="C809" s="64" t="s">
        <v>371</v>
      </c>
      <c r="D809" s="21"/>
      <c r="E809" s="21"/>
      <c r="F809" s="22"/>
      <c r="G809" s="93"/>
      <c r="H809" s="246">
        <f>SUM(H801:H808)</f>
        <v>0</v>
      </c>
      <c r="I809" s="246">
        <f>SUM(H809)</f>
        <v>0</v>
      </c>
    </row>
    <row r="810" spans="2:9">
      <c r="B810" s="71" t="s">
        <v>328</v>
      </c>
      <c r="C810" s="78" t="s">
        <v>372</v>
      </c>
      <c r="D810" s="72"/>
      <c r="E810" s="73"/>
      <c r="F810" s="72"/>
      <c r="G810" s="105"/>
      <c r="H810" s="249">
        <f>+H786+H800+H809</f>
        <v>0</v>
      </c>
      <c r="I810" s="250"/>
    </row>
    <row r="811" spans="2:9">
      <c r="B811" s="57"/>
      <c r="C811" s="36"/>
      <c r="D811" s="36"/>
      <c r="E811" s="49"/>
      <c r="F811" s="36"/>
      <c r="G811" s="88"/>
      <c r="H811" s="275"/>
      <c r="I811" s="272"/>
    </row>
    <row r="812" spans="2:9">
      <c r="B812" s="71" t="s">
        <v>373</v>
      </c>
      <c r="C812" s="72" t="s">
        <v>374</v>
      </c>
      <c r="D812" s="80"/>
      <c r="E812" s="79"/>
      <c r="F812" s="80"/>
      <c r="G812" s="98"/>
      <c r="H812" s="252"/>
      <c r="I812" s="248"/>
    </row>
    <row r="813" spans="2:9">
      <c r="B813" s="61" t="s">
        <v>375</v>
      </c>
      <c r="C813" s="57" t="s">
        <v>376</v>
      </c>
      <c r="D813" s="17"/>
      <c r="E813" s="17"/>
      <c r="F813" s="4"/>
      <c r="G813" s="91"/>
      <c r="H813" s="245"/>
      <c r="I813" s="247"/>
    </row>
    <row r="814" spans="2:9">
      <c r="B814" s="16"/>
      <c r="C814" s="6" t="s">
        <v>40</v>
      </c>
      <c r="D814" s="17"/>
      <c r="E814" s="17" t="s">
        <v>333</v>
      </c>
      <c r="F814" s="29"/>
      <c r="G814" s="106"/>
      <c r="H814" s="244">
        <f>+G814*D814*F814</f>
        <v>0</v>
      </c>
      <c r="I814" s="245"/>
    </row>
    <row r="815" spans="2:9">
      <c r="B815" s="16"/>
      <c r="C815" s="6" t="s">
        <v>377</v>
      </c>
      <c r="D815" s="17"/>
      <c r="E815" s="17" t="s">
        <v>333</v>
      </c>
      <c r="F815" s="29"/>
      <c r="G815" s="106"/>
      <c r="H815" s="244">
        <f t="shared" ref="H815:H819" si="135">+G815*D815*F815</f>
        <v>0</v>
      </c>
      <c r="I815" s="245"/>
    </row>
    <row r="816" spans="2:9">
      <c r="B816" s="16"/>
      <c r="C816" s="6" t="s">
        <v>378</v>
      </c>
      <c r="D816" s="17"/>
      <c r="E816" s="17" t="s">
        <v>333</v>
      </c>
      <c r="F816" s="29"/>
      <c r="G816" s="106"/>
      <c r="H816" s="244">
        <f t="shared" si="135"/>
        <v>0</v>
      </c>
      <c r="I816" s="245"/>
    </row>
    <row r="817" spans="2:9">
      <c r="B817" s="16"/>
      <c r="C817" s="6" t="s">
        <v>379</v>
      </c>
      <c r="D817" s="17"/>
      <c r="E817" s="17" t="s">
        <v>361</v>
      </c>
      <c r="F817" s="29"/>
      <c r="G817" s="106"/>
      <c r="H817" s="244">
        <f t="shared" si="135"/>
        <v>0</v>
      </c>
      <c r="I817" s="245"/>
    </row>
    <row r="818" spans="2:9">
      <c r="B818" s="16"/>
      <c r="C818" s="6" t="s">
        <v>380</v>
      </c>
      <c r="D818" s="17"/>
      <c r="E818" s="17" t="s">
        <v>352</v>
      </c>
      <c r="F818" s="29"/>
      <c r="G818" s="106"/>
      <c r="H818" s="244">
        <f t="shared" si="135"/>
        <v>0</v>
      </c>
      <c r="I818" s="245"/>
    </row>
    <row r="819" spans="2:9">
      <c r="B819" s="16"/>
      <c r="C819" s="6" t="s">
        <v>381</v>
      </c>
      <c r="D819" s="17"/>
      <c r="E819" s="17" t="s">
        <v>361</v>
      </c>
      <c r="F819" s="29"/>
      <c r="G819" s="106"/>
      <c r="H819" s="244">
        <f t="shared" si="135"/>
        <v>0</v>
      </c>
      <c r="I819" s="245"/>
    </row>
    <row r="820" spans="2:9">
      <c r="B820" s="16"/>
      <c r="C820" s="6"/>
      <c r="D820" s="17"/>
      <c r="E820" s="17"/>
      <c r="F820" s="29"/>
      <c r="G820" s="106"/>
      <c r="H820" s="244"/>
      <c r="I820" s="245"/>
    </row>
    <row r="821" spans="2:9">
      <c r="B821" s="40"/>
      <c r="C821" s="64" t="s">
        <v>270</v>
      </c>
      <c r="D821" s="21"/>
      <c r="E821" s="21"/>
      <c r="F821" s="22"/>
      <c r="G821" s="93"/>
      <c r="H821" s="246">
        <f>SUM(H813:H820)</f>
        <v>0</v>
      </c>
      <c r="I821" s="246">
        <f>SUM(H821)</f>
        <v>0</v>
      </c>
    </row>
    <row r="822" spans="2:9">
      <c r="B822" s="54" t="s">
        <v>382</v>
      </c>
      <c r="C822" s="55" t="s">
        <v>383</v>
      </c>
      <c r="D822" s="16"/>
      <c r="F822" s="16"/>
      <c r="H822" s="245"/>
      <c r="I822" s="247"/>
    </row>
    <row r="823" spans="2:9">
      <c r="B823" s="16"/>
      <c r="C823" s="6" t="s">
        <v>384</v>
      </c>
      <c r="D823" s="16"/>
      <c r="E823" s="4" t="s">
        <v>361</v>
      </c>
      <c r="F823" s="16"/>
      <c r="H823" s="244">
        <f>+G823*D823*F823</f>
        <v>0</v>
      </c>
      <c r="I823" s="245"/>
    </row>
    <row r="824" spans="2:9">
      <c r="B824" s="16"/>
      <c r="C824" s="6" t="s">
        <v>385</v>
      </c>
      <c r="D824" s="16"/>
      <c r="E824" s="4" t="s">
        <v>386</v>
      </c>
      <c r="F824" s="16"/>
      <c r="H824" s="244">
        <f t="shared" ref="H824:H833" si="136">+G824*D824*F824</f>
        <v>0</v>
      </c>
      <c r="I824" s="245"/>
    </row>
    <row r="825" spans="2:9">
      <c r="B825" s="16"/>
      <c r="C825" s="6" t="s">
        <v>621</v>
      </c>
      <c r="D825" s="16"/>
      <c r="E825" s="4" t="s">
        <v>361</v>
      </c>
      <c r="F825" s="16"/>
      <c r="H825" s="244">
        <f t="shared" si="136"/>
        <v>0</v>
      </c>
      <c r="I825" s="245"/>
    </row>
    <row r="826" spans="2:9">
      <c r="B826" s="16"/>
      <c r="C826" s="6" t="s">
        <v>387</v>
      </c>
      <c r="D826" s="16"/>
      <c r="E826" s="4" t="s">
        <v>361</v>
      </c>
      <c r="F826" s="16"/>
      <c r="H826" s="244">
        <f t="shared" si="136"/>
        <v>0</v>
      </c>
      <c r="I826" s="245"/>
    </row>
    <row r="827" spans="2:9">
      <c r="B827" s="16"/>
      <c r="C827" s="6" t="s">
        <v>388</v>
      </c>
      <c r="D827" s="16"/>
      <c r="E827" s="4" t="s">
        <v>386</v>
      </c>
      <c r="F827" s="16"/>
      <c r="H827" s="244">
        <f t="shared" si="136"/>
        <v>0</v>
      </c>
      <c r="I827" s="245"/>
    </row>
    <row r="828" spans="2:9">
      <c r="B828" s="16"/>
      <c r="C828" s="6" t="s">
        <v>389</v>
      </c>
      <c r="D828" s="16"/>
      <c r="E828" s="4" t="s">
        <v>386</v>
      </c>
      <c r="F828" s="16"/>
      <c r="H828" s="244">
        <f t="shared" si="136"/>
        <v>0</v>
      </c>
      <c r="I828" s="245"/>
    </row>
    <row r="829" spans="2:9">
      <c r="B829" s="16"/>
      <c r="C829" s="6" t="s">
        <v>390</v>
      </c>
      <c r="D829" s="16"/>
      <c r="E829" s="4" t="s">
        <v>386</v>
      </c>
      <c r="F829" s="16"/>
      <c r="H829" s="244">
        <f t="shared" si="136"/>
        <v>0</v>
      </c>
      <c r="I829" s="245"/>
    </row>
    <row r="830" spans="2:9">
      <c r="B830" s="16"/>
      <c r="C830" s="6" t="s">
        <v>391</v>
      </c>
      <c r="D830" s="16"/>
      <c r="E830" s="4" t="s">
        <v>361</v>
      </c>
      <c r="F830" s="16"/>
      <c r="H830" s="244">
        <f t="shared" si="136"/>
        <v>0</v>
      </c>
      <c r="I830" s="245"/>
    </row>
    <row r="831" spans="2:9">
      <c r="B831" s="16"/>
      <c r="C831" s="6" t="s">
        <v>392</v>
      </c>
      <c r="D831" s="16"/>
      <c r="E831" s="4" t="s">
        <v>333</v>
      </c>
      <c r="F831" s="16"/>
      <c r="H831" s="244">
        <f t="shared" si="136"/>
        <v>0</v>
      </c>
      <c r="I831" s="245"/>
    </row>
    <row r="832" spans="2:9">
      <c r="B832" s="16"/>
      <c r="C832" s="6" t="s">
        <v>393</v>
      </c>
      <c r="D832" s="16"/>
      <c r="E832" s="4" t="s">
        <v>361</v>
      </c>
      <c r="F832" s="16"/>
      <c r="H832" s="244">
        <f t="shared" si="136"/>
        <v>0</v>
      </c>
      <c r="I832" s="245"/>
    </row>
    <row r="833" spans="2:9">
      <c r="B833" s="16"/>
      <c r="C833" s="6" t="s">
        <v>394</v>
      </c>
      <c r="D833" s="16"/>
      <c r="F833" s="16"/>
      <c r="H833" s="244">
        <f t="shared" si="136"/>
        <v>0</v>
      </c>
      <c r="I833" s="245"/>
    </row>
    <row r="834" spans="2:9">
      <c r="B834" s="16"/>
      <c r="C834" s="6"/>
      <c r="D834" s="16"/>
      <c r="F834" s="16"/>
      <c r="H834" s="244"/>
      <c r="I834" s="245"/>
    </row>
    <row r="835" spans="2:9">
      <c r="B835" s="40"/>
      <c r="C835" s="64" t="s">
        <v>283</v>
      </c>
      <c r="D835" s="21"/>
      <c r="E835" s="22"/>
      <c r="F835" s="21"/>
      <c r="G835" s="101"/>
      <c r="H835" s="246">
        <f>SUM(H822:H834)</f>
        <v>0</v>
      </c>
      <c r="I835" s="246">
        <f>SUM(H835)</f>
        <v>0</v>
      </c>
    </row>
    <row r="836" spans="2:9">
      <c r="B836" s="71" t="s">
        <v>373</v>
      </c>
      <c r="C836" s="78" t="s">
        <v>395</v>
      </c>
      <c r="D836" s="72"/>
      <c r="E836" s="73"/>
      <c r="F836" s="72"/>
      <c r="G836" s="105"/>
      <c r="H836" s="249">
        <f>+H821+H835</f>
        <v>0</v>
      </c>
      <c r="I836" s="250"/>
    </row>
    <row r="837" spans="2:9">
      <c r="B837" s="55"/>
      <c r="C837" s="52"/>
      <c r="D837" s="52"/>
      <c r="E837" s="56"/>
      <c r="F837" s="52"/>
      <c r="G837" s="111"/>
      <c r="H837" s="280"/>
      <c r="I837" s="283"/>
    </row>
    <row r="838" spans="2:9">
      <c r="B838" s="71" t="s">
        <v>396</v>
      </c>
      <c r="C838" s="72" t="s">
        <v>397</v>
      </c>
      <c r="D838" s="80"/>
      <c r="E838" s="79"/>
      <c r="F838" s="80"/>
      <c r="G838" s="98"/>
      <c r="H838" s="252"/>
      <c r="I838" s="248"/>
    </row>
    <row r="839" spans="2:9">
      <c r="B839" s="54" t="s">
        <v>398</v>
      </c>
      <c r="C839" s="55" t="s">
        <v>686</v>
      </c>
      <c r="D839" s="12"/>
      <c r="E839" s="13"/>
      <c r="F839" s="12"/>
      <c r="G839" s="102"/>
      <c r="H839" s="253"/>
      <c r="I839" s="269"/>
    </row>
    <row r="840" spans="2:9">
      <c r="B840" s="16"/>
      <c r="C840" s="3" t="s">
        <v>399</v>
      </c>
      <c r="D840" s="17"/>
      <c r="E840" s="4" t="s">
        <v>619</v>
      </c>
      <c r="F840" s="17"/>
      <c r="H840" s="244">
        <f>+G840*D840*F840</f>
        <v>0</v>
      </c>
      <c r="I840" s="245"/>
    </row>
    <row r="841" spans="2:9">
      <c r="B841" s="16"/>
      <c r="C841" s="3" t="s">
        <v>400</v>
      </c>
      <c r="D841" s="17"/>
      <c r="E841" s="4" t="s">
        <v>619</v>
      </c>
      <c r="F841" s="17"/>
      <c r="H841" s="244">
        <f t="shared" ref="H841:H853" si="137">+G841*D841*F841</f>
        <v>0</v>
      </c>
      <c r="I841" s="245"/>
    </row>
    <row r="842" spans="2:9">
      <c r="B842" s="16"/>
      <c r="C842" s="3" t="s">
        <v>401</v>
      </c>
      <c r="D842" s="17"/>
      <c r="E842" s="4" t="s">
        <v>361</v>
      </c>
      <c r="F842" s="17"/>
      <c r="H842" s="244">
        <f t="shared" si="137"/>
        <v>0</v>
      </c>
      <c r="I842" s="245"/>
    </row>
    <row r="843" spans="2:9">
      <c r="B843" s="16"/>
      <c r="C843" s="3" t="s">
        <v>402</v>
      </c>
      <c r="D843" s="17"/>
      <c r="E843" s="4" t="s">
        <v>361</v>
      </c>
      <c r="F843" s="17"/>
      <c r="H843" s="244">
        <f t="shared" si="137"/>
        <v>0</v>
      </c>
      <c r="I843" s="245"/>
    </row>
    <row r="844" spans="2:9">
      <c r="B844" s="16"/>
      <c r="C844" s="3" t="s">
        <v>403</v>
      </c>
      <c r="D844" s="17"/>
      <c r="E844" s="4" t="s">
        <v>619</v>
      </c>
      <c r="F844" s="17"/>
      <c r="H844" s="244">
        <f t="shared" si="137"/>
        <v>0</v>
      </c>
      <c r="I844" s="245"/>
    </row>
    <row r="845" spans="2:9">
      <c r="B845" s="16"/>
      <c r="C845" s="3" t="s">
        <v>404</v>
      </c>
      <c r="D845" s="17"/>
      <c r="E845" s="4" t="s">
        <v>619</v>
      </c>
      <c r="F845" s="17"/>
      <c r="H845" s="244">
        <f t="shared" si="137"/>
        <v>0</v>
      </c>
      <c r="I845" s="245"/>
    </row>
    <row r="846" spans="2:9">
      <c r="B846" s="16"/>
      <c r="C846" s="3" t="s">
        <v>405</v>
      </c>
      <c r="D846" s="17"/>
      <c r="E846" s="4" t="s">
        <v>619</v>
      </c>
      <c r="F846" s="17"/>
      <c r="H846" s="244">
        <f t="shared" si="137"/>
        <v>0</v>
      </c>
      <c r="I846" s="245"/>
    </row>
    <row r="847" spans="2:9">
      <c r="B847" s="16"/>
      <c r="C847" s="3" t="s">
        <v>406</v>
      </c>
      <c r="D847" s="17"/>
      <c r="E847" s="4" t="s">
        <v>619</v>
      </c>
      <c r="F847" s="17"/>
      <c r="H847" s="244">
        <f t="shared" si="137"/>
        <v>0</v>
      </c>
      <c r="I847" s="245"/>
    </row>
    <row r="848" spans="2:9">
      <c r="B848" s="16"/>
      <c r="C848" s="3" t="s">
        <v>95</v>
      </c>
      <c r="D848" s="17"/>
      <c r="E848" s="4" t="s">
        <v>619</v>
      </c>
      <c r="F848" s="17"/>
      <c r="H848" s="244">
        <f t="shared" si="137"/>
        <v>0</v>
      </c>
      <c r="I848" s="245"/>
    </row>
    <row r="849" spans="2:9">
      <c r="B849" s="16"/>
      <c r="C849" s="3" t="s">
        <v>407</v>
      </c>
      <c r="D849" s="17"/>
      <c r="E849" s="4" t="s">
        <v>361</v>
      </c>
      <c r="F849" s="17"/>
      <c r="H849" s="244">
        <f t="shared" si="137"/>
        <v>0</v>
      </c>
      <c r="I849" s="245"/>
    </row>
    <row r="850" spans="2:9">
      <c r="B850" s="16"/>
      <c r="C850" s="3" t="s">
        <v>408</v>
      </c>
      <c r="D850" s="17"/>
      <c r="E850" s="4" t="s">
        <v>361</v>
      </c>
      <c r="F850" s="17"/>
      <c r="H850" s="244">
        <f t="shared" si="137"/>
        <v>0</v>
      </c>
      <c r="I850" s="245"/>
    </row>
    <row r="851" spans="2:9">
      <c r="B851" s="16"/>
      <c r="C851" s="3" t="s">
        <v>409</v>
      </c>
      <c r="D851" s="17"/>
      <c r="E851" s="4" t="s">
        <v>361</v>
      </c>
      <c r="F851" s="17"/>
      <c r="H851" s="244">
        <f t="shared" si="137"/>
        <v>0</v>
      </c>
      <c r="I851" s="245"/>
    </row>
    <row r="852" spans="2:9">
      <c r="B852" s="16"/>
      <c r="C852" s="3" t="s">
        <v>410</v>
      </c>
      <c r="D852" s="17"/>
      <c r="E852" s="4" t="s">
        <v>622</v>
      </c>
      <c r="F852" s="17"/>
      <c r="H852" s="244">
        <f t="shared" si="137"/>
        <v>0</v>
      </c>
      <c r="I852" s="245"/>
    </row>
    <row r="853" spans="2:9">
      <c r="B853" s="16"/>
      <c r="C853" s="3" t="s">
        <v>411</v>
      </c>
      <c r="D853" s="17"/>
      <c r="E853" s="4" t="s">
        <v>361</v>
      </c>
      <c r="F853" s="17"/>
      <c r="H853" s="244">
        <f t="shared" si="137"/>
        <v>0</v>
      </c>
      <c r="I853" s="245"/>
    </row>
    <row r="854" spans="2:9">
      <c r="B854" s="16"/>
      <c r="C854" s="3" t="s">
        <v>412</v>
      </c>
      <c r="D854" s="17"/>
      <c r="E854" s="4" t="s">
        <v>361</v>
      </c>
      <c r="F854" s="17"/>
      <c r="H854" s="244">
        <f t="shared" ref="H854" si="138">+G854*D854*F854</f>
        <v>0</v>
      </c>
      <c r="I854" s="245"/>
    </row>
    <row r="855" spans="2:9">
      <c r="B855" s="16"/>
      <c r="D855" s="17"/>
      <c r="F855" s="17"/>
      <c r="H855" s="244"/>
      <c r="I855" s="245"/>
    </row>
    <row r="856" spans="2:9">
      <c r="B856" s="40"/>
      <c r="C856" s="64" t="s">
        <v>413</v>
      </c>
      <c r="D856" s="21"/>
      <c r="E856" s="22"/>
      <c r="F856" s="21"/>
      <c r="G856" s="101"/>
      <c r="H856" s="246">
        <f>SUM(H839:H855)</f>
        <v>0</v>
      </c>
      <c r="I856" s="246">
        <f>SUM(H856)</f>
        <v>0</v>
      </c>
    </row>
    <row r="857" spans="2:9">
      <c r="B857" s="54" t="s">
        <v>414</v>
      </c>
      <c r="C857" s="55" t="s">
        <v>415</v>
      </c>
      <c r="D857" s="12"/>
      <c r="E857" s="12"/>
      <c r="F857" s="13"/>
      <c r="G857" s="90"/>
      <c r="H857" s="253"/>
      <c r="I857" s="269"/>
    </row>
    <row r="858" spans="2:9">
      <c r="B858" s="10"/>
      <c r="C858" s="14" t="s">
        <v>416</v>
      </c>
      <c r="D858" s="12"/>
      <c r="E858" s="12" t="s">
        <v>333</v>
      </c>
      <c r="F858" s="32"/>
      <c r="G858" s="112"/>
      <c r="H858" s="284">
        <f>+G858*D858*F858</f>
        <v>0</v>
      </c>
      <c r="I858" s="253"/>
    </row>
    <row r="859" spans="2:9">
      <c r="B859" s="16"/>
      <c r="C859" s="6" t="s">
        <v>417</v>
      </c>
      <c r="D859" s="17"/>
      <c r="E859" s="17" t="s">
        <v>333</v>
      </c>
      <c r="F859" s="29"/>
      <c r="G859" s="106"/>
      <c r="H859" s="244">
        <f t="shared" ref="H859:H872" si="139">+G859*D859*F859</f>
        <v>0</v>
      </c>
      <c r="I859" s="245"/>
    </row>
    <row r="860" spans="2:9">
      <c r="B860" s="16"/>
      <c r="C860" s="6" t="s">
        <v>418</v>
      </c>
      <c r="D860" s="17"/>
      <c r="E860" s="17" t="s">
        <v>333</v>
      </c>
      <c r="F860" s="29"/>
      <c r="G860" s="106"/>
      <c r="H860" s="244">
        <f t="shared" si="139"/>
        <v>0</v>
      </c>
      <c r="I860" s="245"/>
    </row>
    <row r="861" spans="2:9">
      <c r="B861" s="16"/>
      <c r="C861" s="6" t="s">
        <v>419</v>
      </c>
      <c r="D861" s="17"/>
      <c r="E861" s="17" t="s">
        <v>333</v>
      </c>
      <c r="F861" s="29"/>
      <c r="G861" s="106"/>
      <c r="H861" s="244">
        <f t="shared" si="139"/>
        <v>0</v>
      </c>
      <c r="I861" s="245"/>
    </row>
    <row r="862" spans="2:9">
      <c r="B862" s="16"/>
      <c r="C862" s="6" t="s">
        <v>420</v>
      </c>
      <c r="D862" s="17"/>
      <c r="E862" s="17" t="s">
        <v>333</v>
      </c>
      <c r="F862" s="29"/>
      <c r="G862" s="106"/>
      <c r="H862" s="244">
        <f t="shared" si="139"/>
        <v>0</v>
      </c>
      <c r="I862" s="245"/>
    </row>
    <row r="863" spans="2:9">
      <c r="B863" s="16"/>
      <c r="C863" s="6" t="s">
        <v>421</v>
      </c>
      <c r="D863" s="17"/>
      <c r="E863" s="17" t="s">
        <v>361</v>
      </c>
      <c r="F863" s="29"/>
      <c r="G863" s="106"/>
      <c r="H863" s="244">
        <f t="shared" si="139"/>
        <v>0</v>
      </c>
      <c r="I863" s="245"/>
    </row>
    <row r="864" spans="2:9">
      <c r="B864" s="16"/>
      <c r="C864" s="6" t="s">
        <v>422</v>
      </c>
      <c r="D864" s="17"/>
      <c r="E864" s="17" t="s">
        <v>361</v>
      </c>
      <c r="F864" s="29"/>
      <c r="G864" s="106"/>
      <c r="H864" s="244">
        <f t="shared" si="139"/>
        <v>0</v>
      </c>
      <c r="I864" s="245"/>
    </row>
    <row r="865" spans="2:9">
      <c r="B865" s="16"/>
      <c r="C865" s="6" t="s">
        <v>423</v>
      </c>
      <c r="D865" s="17"/>
      <c r="E865" s="17" t="s">
        <v>361</v>
      </c>
      <c r="F865" s="29"/>
      <c r="G865" s="106"/>
      <c r="H865" s="244">
        <f t="shared" si="139"/>
        <v>0</v>
      </c>
      <c r="I865" s="245"/>
    </row>
    <row r="866" spans="2:9">
      <c r="B866" s="16"/>
      <c r="C866" s="6" t="s">
        <v>424</v>
      </c>
      <c r="D866" s="17"/>
      <c r="E866" s="17" t="s">
        <v>361</v>
      </c>
      <c r="F866" s="29"/>
      <c r="G866" s="106"/>
      <c r="H866" s="244">
        <f t="shared" si="139"/>
        <v>0</v>
      </c>
      <c r="I866" s="245"/>
    </row>
    <row r="867" spans="2:9">
      <c r="B867" s="16"/>
      <c r="C867" s="6" t="s">
        <v>425</v>
      </c>
      <c r="D867" s="17"/>
      <c r="E867" s="17" t="s">
        <v>361</v>
      </c>
      <c r="F867" s="29"/>
      <c r="G867" s="106"/>
      <c r="H867" s="244">
        <f t="shared" si="139"/>
        <v>0</v>
      </c>
      <c r="I867" s="245"/>
    </row>
    <row r="868" spans="2:9">
      <c r="B868" s="16"/>
      <c r="C868" s="6" t="s">
        <v>426</v>
      </c>
      <c r="D868" s="17"/>
      <c r="E868" s="17" t="s">
        <v>361</v>
      </c>
      <c r="F868" s="29"/>
      <c r="G868" s="106"/>
      <c r="H868" s="244">
        <f t="shared" si="139"/>
        <v>0</v>
      </c>
      <c r="I868" s="245"/>
    </row>
    <row r="869" spans="2:9">
      <c r="B869" s="16"/>
      <c r="C869" s="6" t="s">
        <v>427</v>
      </c>
      <c r="D869" s="17"/>
      <c r="E869" s="17" t="s">
        <v>361</v>
      </c>
      <c r="F869" s="29"/>
      <c r="G869" s="106"/>
      <c r="H869" s="244">
        <f t="shared" si="139"/>
        <v>0</v>
      </c>
      <c r="I869" s="245"/>
    </row>
    <row r="870" spans="2:9">
      <c r="B870" s="16"/>
      <c r="C870" s="6" t="s">
        <v>428</v>
      </c>
      <c r="D870" s="17"/>
      <c r="E870" s="17" t="s">
        <v>361</v>
      </c>
      <c r="F870" s="29"/>
      <c r="G870" s="106"/>
      <c r="H870" s="244">
        <f t="shared" si="139"/>
        <v>0</v>
      </c>
      <c r="I870" s="245"/>
    </row>
    <row r="871" spans="2:9">
      <c r="B871" s="16"/>
      <c r="C871" s="6" t="s">
        <v>429</v>
      </c>
      <c r="D871" s="17"/>
      <c r="E871" s="17" t="s">
        <v>361</v>
      </c>
      <c r="F871" s="29"/>
      <c r="G871" s="106"/>
      <c r="H871" s="244">
        <f t="shared" si="139"/>
        <v>0</v>
      </c>
      <c r="I871" s="245"/>
    </row>
    <row r="872" spans="2:9">
      <c r="B872" s="16"/>
      <c r="C872" s="6" t="s">
        <v>430</v>
      </c>
      <c r="D872" s="17"/>
      <c r="E872" s="17" t="s">
        <v>361</v>
      </c>
      <c r="F872" s="29"/>
      <c r="G872" s="106"/>
      <c r="H872" s="244">
        <f t="shared" si="139"/>
        <v>0</v>
      </c>
      <c r="I872" s="245"/>
    </row>
    <row r="873" spans="2:9">
      <c r="B873" s="16"/>
      <c r="C873" s="6" t="s">
        <v>23</v>
      </c>
      <c r="D873" s="27"/>
      <c r="E873" s="17" t="s">
        <v>361</v>
      </c>
      <c r="F873" s="4"/>
      <c r="G873" s="106"/>
      <c r="H873" s="244">
        <f>+G873*D873*F873</f>
        <v>0</v>
      </c>
      <c r="I873" s="245"/>
    </row>
    <row r="874" spans="2:9">
      <c r="B874" s="16"/>
      <c r="C874" s="6"/>
      <c r="D874" s="27"/>
      <c r="E874" s="17"/>
      <c r="F874" s="4"/>
      <c r="G874" s="106"/>
      <c r="H874" s="244"/>
      <c r="I874" s="245"/>
    </row>
    <row r="875" spans="2:9">
      <c r="B875" s="40"/>
      <c r="C875" s="64" t="s">
        <v>431</v>
      </c>
      <c r="D875" s="21"/>
      <c r="E875" s="21"/>
      <c r="F875" s="22"/>
      <c r="G875" s="93"/>
      <c r="H875" s="246">
        <f>SUM(H857:H874)</f>
        <v>0</v>
      </c>
      <c r="I875" s="246">
        <f>SUM(H875)</f>
        <v>0</v>
      </c>
    </row>
    <row r="876" spans="2:9">
      <c r="B876" s="57" t="s">
        <v>432</v>
      </c>
      <c r="C876" s="36" t="s">
        <v>433</v>
      </c>
      <c r="D876" s="10"/>
      <c r="F876" s="10"/>
      <c r="H876" s="253"/>
      <c r="I876" s="253"/>
    </row>
    <row r="877" spans="2:9">
      <c r="B877" s="16"/>
      <c r="C877" s="3" t="s">
        <v>434</v>
      </c>
      <c r="D877" s="17"/>
      <c r="E877" s="4" t="s">
        <v>622</v>
      </c>
      <c r="F877" s="17"/>
      <c r="H877" s="244">
        <f t="shared" ref="H877:H878" si="140">+G877*D877*F877</f>
        <v>0</v>
      </c>
      <c r="I877" s="245"/>
    </row>
    <row r="878" spans="2:9">
      <c r="B878" s="16"/>
      <c r="C878" s="3" t="s">
        <v>687</v>
      </c>
      <c r="D878" s="17"/>
      <c r="E878" s="4" t="s">
        <v>622</v>
      </c>
      <c r="F878" s="17"/>
      <c r="H878" s="244">
        <f t="shared" si="140"/>
        <v>0</v>
      </c>
      <c r="I878" s="245"/>
    </row>
    <row r="879" spans="2:9">
      <c r="B879" s="16"/>
      <c r="D879" s="17"/>
      <c r="F879" s="17"/>
      <c r="H879" s="244"/>
      <c r="I879" s="245"/>
    </row>
    <row r="880" spans="2:9">
      <c r="B880" s="40"/>
      <c r="C880" s="64" t="s">
        <v>435</v>
      </c>
      <c r="D880" s="21"/>
      <c r="E880" s="22"/>
      <c r="F880" s="21"/>
      <c r="G880" s="101"/>
      <c r="H880" s="246">
        <f>SUM(H877:H879)</f>
        <v>0</v>
      </c>
      <c r="I880" s="246">
        <f>SUM(H880)</f>
        <v>0</v>
      </c>
    </row>
    <row r="881" spans="2:9">
      <c r="B881" s="71" t="s">
        <v>396</v>
      </c>
      <c r="C881" s="78" t="s">
        <v>436</v>
      </c>
      <c r="D881" s="72"/>
      <c r="E881" s="73"/>
      <c r="F881" s="72"/>
      <c r="G881" s="105"/>
      <c r="H881" s="249">
        <f>+H856+H875+H880</f>
        <v>0</v>
      </c>
      <c r="I881" s="250"/>
    </row>
    <row r="882" spans="2:9" ht="13.5" thickBot="1">
      <c r="B882" s="57"/>
      <c r="C882" s="36"/>
      <c r="D882" s="36"/>
      <c r="E882" s="49"/>
      <c r="F882" s="36"/>
      <c r="G882" s="88"/>
      <c r="H882" s="275"/>
      <c r="I882" s="272"/>
    </row>
    <row r="883" spans="2:9" ht="13.5" thickBot="1">
      <c r="B883" s="153" t="s">
        <v>437</v>
      </c>
      <c r="C883" s="45"/>
      <c r="D883" s="45"/>
      <c r="E883" s="46"/>
      <c r="F883" s="45"/>
      <c r="G883" s="100"/>
      <c r="H883" s="255">
        <f>+H148+H563+H608+H669+H692+H810+H836+H881</f>
        <v>0</v>
      </c>
      <c r="I883" s="255"/>
    </row>
    <row r="884" spans="2:9">
      <c r="B884" s="6"/>
      <c r="H884" s="251"/>
      <c r="I884" s="247"/>
    </row>
    <row r="885" spans="2:9">
      <c r="B885" s="71" t="s">
        <v>438</v>
      </c>
      <c r="C885" s="72" t="s">
        <v>439</v>
      </c>
      <c r="D885" s="80"/>
      <c r="E885" s="79"/>
      <c r="F885" s="80"/>
      <c r="G885" s="98"/>
      <c r="H885" s="252"/>
      <c r="I885" s="248"/>
    </row>
    <row r="886" spans="2:9">
      <c r="B886" s="54" t="s">
        <v>440</v>
      </c>
      <c r="C886" s="52" t="s">
        <v>441</v>
      </c>
      <c r="D886" s="10"/>
      <c r="E886" s="13"/>
      <c r="F886" s="10"/>
      <c r="G886" s="102"/>
      <c r="H886" s="253"/>
      <c r="I886" s="269"/>
    </row>
    <row r="887" spans="2:9">
      <c r="B887" s="16"/>
      <c r="C887" s="3" t="s">
        <v>442</v>
      </c>
      <c r="D887" s="16"/>
      <c r="E887" s="4" t="s">
        <v>619</v>
      </c>
      <c r="F887" s="16"/>
      <c r="H887" s="244">
        <f t="shared" ref="H887:H889" si="141">+G887*D887*F887</f>
        <v>0</v>
      </c>
      <c r="I887" s="245"/>
    </row>
    <row r="888" spans="2:9">
      <c r="B888" s="16"/>
      <c r="C888" s="3" t="s">
        <v>443</v>
      </c>
      <c r="D888" s="16"/>
      <c r="E888" s="4" t="s">
        <v>623</v>
      </c>
      <c r="F888" s="16"/>
      <c r="H888" s="244">
        <f t="shared" si="141"/>
        <v>0</v>
      </c>
      <c r="I888" s="245"/>
    </row>
    <row r="889" spans="2:9">
      <c r="B889" s="16"/>
      <c r="C889" s="3" t="s">
        <v>444</v>
      </c>
      <c r="D889" s="17"/>
      <c r="F889" s="17"/>
      <c r="G889" s="113"/>
      <c r="H889" s="244">
        <f t="shared" si="141"/>
        <v>0</v>
      </c>
      <c r="I889" s="245"/>
    </row>
    <row r="890" spans="2:9">
      <c r="B890" s="16"/>
      <c r="D890" s="17"/>
      <c r="F890" s="17"/>
      <c r="G890" s="113"/>
      <c r="H890" s="244"/>
      <c r="I890" s="245"/>
    </row>
    <row r="891" spans="2:9">
      <c r="B891" s="20"/>
      <c r="C891" s="64" t="s">
        <v>655</v>
      </c>
      <c r="D891" s="21"/>
      <c r="E891" s="22"/>
      <c r="F891" s="21"/>
      <c r="G891" s="101"/>
      <c r="H891" s="246">
        <f>SUM(H886:H890)</f>
        <v>0</v>
      </c>
      <c r="I891" s="246">
        <f>SUM(H891)</f>
        <v>0</v>
      </c>
    </row>
    <row r="892" spans="2:9">
      <c r="B892" s="54" t="s">
        <v>445</v>
      </c>
      <c r="C892" s="52" t="s">
        <v>446</v>
      </c>
      <c r="D892" s="12"/>
      <c r="E892" s="13"/>
      <c r="F892" s="12"/>
      <c r="G892" s="102"/>
      <c r="H892" s="253"/>
      <c r="I892" s="269"/>
    </row>
    <row r="893" spans="2:9">
      <c r="B893" s="16"/>
      <c r="C893" s="3" t="s">
        <v>447</v>
      </c>
      <c r="D893" s="17"/>
      <c r="E893" s="4" t="s">
        <v>619</v>
      </c>
      <c r="F893" s="17"/>
      <c r="G893" s="113"/>
      <c r="H893" s="244">
        <f t="shared" ref="H893" si="142">+G893*D893*F893</f>
        <v>0</v>
      </c>
      <c r="I893" s="245"/>
    </row>
    <row r="894" spans="2:9">
      <c r="B894" s="16"/>
      <c r="D894" s="17"/>
      <c r="F894" s="17"/>
      <c r="G894" s="113"/>
      <c r="H894" s="244"/>
      <c r="I894" s="245"/>
    </row>
    <row r="895" spans="2:9">
      <c r="B895" s="20"/>
      <c r="C895" s="64" t="s">
        <v>656</v>
      </c>
      <c r="D895" s="21"/>
      <c r="E895" s="22"/>
      <c r="F895" s="21"/>
      <c r="G895" s="101"/>
      <c r="H895" s="246">
        <f>SUM(H892:H894)</f>
        <v>0</v>
      </c>
      <c r="I895" s="246">
        <f>SUM(H895)</f>
        <v>0</v>
      </c>
    </row>
    <row r="896" spans="2:9">
      <c r="B896" s="54" t="s">
        <v>448</v>
      </c>
      <c r="C896" s="55" t="s">
        <v>449</v>
      </c>
      <c r="D896" s="12"/>
      <c r="E896" s="13"/>
      <c r="F896" s="12"/>
      <c r="G896" s="102"/>
      <c r="H896" s="253"/>
      <c r="I896" s="269"/>
    </row>
    <row r="897" spans="2:9">
      <c r="B897" s="16"/>
      <c r="C897" s="6" t="s">
        <v>450</v>
      </c>
      <c r="D897" s="17"/>
      <c r="E897" s="4" t="s">
        <v>622</v>
      </c>
      <c r="F897" s="17"/>
      <c r="G897" s="113"/>
      <c r="H897" s="244">
        <f t="shared" ref="H897" si="143">+G897*D897*F897</f>
        <v>0</v>
      </c>
      <c r="I897" s="245"/>
    </row>
    <row r="898" spans="2:9">
      <c r="B898" s="16"/>
      <c r="D898" s="17"/>
      <c r="F898" s="17"/>
      <c r="G898" s="113"/>
      <c r="H898" s="244"/>
      <c r="I898" s="245"/>
    </row>
    <row r="899" spans="2:9">
      <c r="B899" s="20"/>
      <c r="C899" s="64" t="s">
        <v>657</v>
      </c>
      <c r="D899" s="21"/>
      <c r="E899" s="22"/>
      <c r="F899" s="21"/>
      <c r="G899" s="101"/>
      <c r="H899" s="246">
        <f>SUM(H896:H898)</f>
        <v>0</v>
      </c>
      <c r="I899" s="246">
        <f>SUM(H899)</f>
        <v>0</v>
      </c>
    </row>
    <row r="900" spans="2:9">
      <c r="B900" s="61" t="s">
        <v>451</v>
      </c>
      <c r="C900" s="55" t="s">
        <v>452</v>
      </c>
      <c r="D900" s="12"/>
      <c r="E900" s="13"/>
      <c r="F900" s="12"/>
      <c r="G900" s="102"/>
      <c r="H900" s="253"/>
      <c r="I900" s="269"/>
    </row>
    <row r="901" spans="2:9">
      <c r="B901" s="16"/>
      <c r="C901" s="6" t="s">
        <v>453</v>
      </c>
      <c r="D901" s="17"/>
      <c r="E901" s="4" t="s">
        <v>475</v>
      </c>
      <c r="F901" s="17"/>
      <c r="H901" s="244">
        <f t="shared" ref="H901:H902" si="144">+G901*D901*F901</f>
        <v>0</v>
      </c>
      <c r="I901" s="245"/>
    </row>
    <row r="902" spans="2:9">
      <c r="B902" s="16"/>
      <c r="C902" s="6" t="s">
        <v>19</v>
      </c>
      <c r="D902" s="17"/>
      <c r="E902" s="4" t="s">
        <v>361</v>
      </c>
      <c r="F902" s="17"/>
      <c r="G902" s="113"/>
      <c r="H902" s="244">
        <f t="shared" si="144"/>
        <v>0</v>
      </c>
      <c r="I902" s="245"/>
    </row>
    <row r="903" spans="2:9">
      <c r="B903" s="16"/>
      <c r="C903" s="6" t="s">
        <v>454</v>
      </c>
      <c r="D903" s="17"/>
      <c r="E903" s="4" t="s">
        <v>361</v>
      </c>
      <c r="F903" s="17"/>
      <c r="G903" s="113"/>
      <c r="H903" s="244">
        <f t="shared" ref="H903" si="145">+G903*D903*F903</f>
        <v>0</v>
      </c>
      <c r="I903" s="245"/>
    </row>
    <row r="904" spans="2:9">
      <c r="B904" s="16"/>
      <c r="C904" s="6"/>
      <c r="D904" s="17"/>
      <c r="F904" s="17"/>
      <c r="G904" s="113"/>
      <c r="H904" s="244"/>
      <c r="I904" s="245"/>
    </row>
    <row r="905" spans="2:9">
      <c r="B905" s="16"/>
      <c r="C905" s="64" t="s">
        <v>658</v>
      </c>
      <c r="D905" s="21"/>
      <c r="E905" s="22"/>
      <c r="F905" s="21"/>
      <c r="G905" s="101"/>
      <c r="H905" s="246">
        <f>SUM(H900:H904)</f>
        <v>0</v>
      </c>
      <c r="I905" s="246">
        <f>SUM(H905)</f>
        <v>0</v>
      </c>
    </row>
    <row r="906" spans="2:9">
      <c r="B906" s="54" t="s">
        <v>455</v>
      </c>
      <c r="C906" s="55" t="s">
        <v>659</v>
      </c>
      <c r="D906" s="12"/>
      <c r="E906" s="13"/>
      <c r="F906" s="12"/>
      <c r="G906" s="102"/>
      <c r="H906" s="253"/>
      <c r="I906" s="269"/>
    </row>
    <row r="907" spans="2:9">
      <c r="B907" s="16"/>
      <c r="C907" s="6" t="s">
        <v>456</v>
      </c>
      <c r="D907" s="17"/>
      <c r="E907" s="4" t="s">
        <v>623</v>
      </c>
      <c r="F907" s="17"/>
      <c r="H907" s="244">
        <f t="shared" ref="H907:H908" si="146">+G907*D907*F907</f>
        <v>0</v>
      </c>
      <c r="I907" s="245"/>
    </row>
    <row r="908" spans="2:9">
      <c r="B908" s="16"/>
      <c r="C908" s="6" t="s">
        <v>457</v>
      </c>
      <c r="D908" s="17"/>
      <c r="E908" s="4" t="s">
        <v>623</v>
      </c>
      <c r="F908" s="17"/>
      <c r="G908" s="113"/>
      <c r="H908" s="244">
        <f t="shared" si="146"/>
        <v>0</v>
      </c>
      <c r="I908" s="245"/>
    </row>
    <row r="909" spans="2:9">
      <c r="B909" s="16"/>
      <c r="C909" s="6" t="s">
        <v>458</v>
      </c>
      <c r="D909" s="17"/>
      <c r="E909" s="4" t="s">
        <v>623</v>
      </c>
      <c r="F909" s="17"/>
      <c r="G909" s="113"/>
      <c r="H909" s="244">
        <f t="shared" ref="H909" si="147">+G909*D909*F909</f>
        <v>0</v>
      </c>
      <c r="I909" s="245"/>
    </row>
    <row r="910" spans="2:9">
      <c r="B910" s="16"/>
      <c r="C910" s="6"/>
      <c r="D910" s="17"/>
      <c r="F910" s="17"/>
      <c r="G910" s="113"/>
      <c r="H910" s="244"/>
      <c r="I910" s="245"/>
    </row>
    <row r="911" spans="2:9">
      <c r="B911" s="20"/>
      <c r="C911" s="64" t="s">
        <v>660</v>
      </c>
      <c r="D911" s="21"/>
      <c r="E911" s="22"/>
      <c r="F911" s="21"/>
      <c r="G911" s="101"/>
      <c r="H911" s="246">
        <f>SUM(H906:H910)</f>
        <v>0</v>
      </c>
      <c r="I911" s="246">
        <f>SUM(H911)</f>
        <v>0</v>
      </c>
    </row>
    <row r="912" spans="2:9">
      <c r="B912" s="71" t="s">
        <v>438</v>
      </c>
      <c r="C912" s="76" t="s">
        <v>459</v>
      </c>
      <c r="D912" s="76"/>
      <c r="E912" s="77"/>
      <c r="F912" s="76"/>
      <c r="G912" s="97"/>
      <c r="H912" s="274">
        <f>+H891+H895+H899+H905+H911</f>
        <v>0</v>
      </c>
      <c r="I912" s="250"/>
    </row>
    <row r="913" spans="2:9">
      <c r="B913" s="6"/>
      <c r="H913" s="251"/>
      <c r="I913" s="247"/>
    </row>
    <row r="914" spans="2:9">
      <c r="B914" s="71" t="s">
        <v>460</v>
      </c>
      <c r="C914" s="72" t="s">
        <v>461</v>
      </c>
      <c r="D914" s="80"/>
      <c r="E914" s="79"/>
      <c r="F914" s="80"/>
      <c r="G914" s="98"/>
      <c r="H914" s="252"/>
      <c r="I914" s="248"/>
    </row>
    <row r="915" spans="2:9">
      <c r="B915" s="54" t="s">
        <v>462</v>
      </c>
      <c r="C915" s="52" t="s">
        <v>441</v>
      </c>
      <c r="D915" s="10"/>
      <c r="E915" s="13"/>
      <c r="F915" s="10"/>
      <c r="G915" s="102"/>
      <c r="H915" s="253"/>
      <c r="I915" s="269"/>
    </row>
    <row r="916" spans="2:9">
      <c r="B916" s="16"/>
      <c r="C916" s="3" t="s">
        <v>463</v>
      </c>
      <c r="D916" s="16"/>
      <c r="E916" s="4" t="s">
        <v>623</v>
      </c>
      <c r="F916" s="16"/>
      <c r="H916" s="244">
        <f t="shared" ref="H916:H921" si="148">+G916*D916*F916</f>
        <v>0</v>
      </c>
      <c r="I916" s="245"/>
    </row>
    <row r="917" spans="2:9">
      <c r="B917" s="16"/>
      <c r="C917" s="3" t="s">
        <v>464</v>
      </c>
      <c r="D917" s="16"/>
      <c r="E917" s="4" t="s">
        <v>623</v>
      </c>
      <c r="F917" s="16"/>
      <c r="H917" s="244">
        <f t="shared" si="148"/>
        <v>0</v>
      </c>
      <c r="I917" s="245"/>
    </row>
    <row r="918" spans="2:9">
      <c r="B918" s="16"/>
      <c r="C918" s="3" t="s">
        <v>465</v>
      </c>
      <c r="D918" s="16"/>
      <c r="E918" s="4" t="s">
        <v>623</v>
      </c>
      <c r="F918" s="16"/>
      <c r="H918" s="244">
        <f t="shared" si="148"/>
        <v>0</v>
      </c>
      <c r="I918" s="245"/>
    </row>
    <row r="919" spans="2:9">
      <c r="B919" s="16"/>
      <c r="C919" s="3" t="s">
        <v>466</v>
      </c>
      <c r="D919" s="16"/>
      <c r="E919" s="4" t="s">
        <v>475</v>
      </c>
      <c r="F919" s="16"/>
      <c r="H919" s="244">
        <f t="shared" si="148"/>
        <v>0</v>
      </c>
      <c r="I919" s="245"/>
    </row>
    <row r="920" spans="2:9">
      <c r="B920" s="16"/>
      <c r="C920" s="3" t="s">
        <v>467</v>
      </c>
      <c r="D920" s="16"/>
      <c r="E920" s="4" t="s">
        <v>623</v>
      </c>
      <c r="F920" s="16"/>
      <c r="H920" s="244">
        <f t="shared" si="148"/>
        <v>0</v>
      </c>
      <c r="I920" s="245"/>
    </row>
    <row r="921" spans="2:9">
      <c r="B921" s="16"/>
      <c r="C921" s="3" t="s">
        <v>468</v>
      </c>
      <c r="D921" s="16"/>
      <c r="E921" s="4" t="s">
        <v>333</v>
      </c>
      <c r="F921" s="16"/>
      <c r="H921" s="244">
        <f t="shared" si="148"/>
        <v>0</v>
      </c>
      <c r="I921" s="245"/>
    </row>
    <row r="922" spans="2:9">
      <c r="B922" s="16"/>
      <c r="C922" s="3" t="s">
        <v>469</v>
      </c>
      <c r="D922" s="17"/>
      <c r="E922" s="4" t="s">
        <v>623</v>
      </c>
      <c r="F922" s="17"/>
      <c r="G922" s="113"/>
      <c r="H922" s="244">
        <f t="shared" ref="H922" si="149">+G922*D922*F922</f>
        <v>0</v>
      </c>
      <c r="I922" s="245"/>
    </row>
    <row r="923" spans="2:9">
      <c r="B923" s="16"/>
      <c r="D923" s="17"/>
      <c r="F923" s="17"/>
      <c r="G923" s="113"/>
      <c r="H923" s="244"/>
      <c r="I923" s="245"/>
    </row>
    <row r="924" spans="2:9">
      <c r="B924" s="20"/>
      <c r="C924" s="64" t="s">
        <v>661</v>
      </c>
      <c r="D924" s="21"/>
      <c r="E924" s="22"/>
      <c r="F924" s="21"/>
      <c r="G924" s="101"/>
      <c r="H924" s="246">
        <f>SUM(H915:H923)</f>
        <v>0</v>
      </c>
      <c r="I924" s="246">
        <f>SUM(H924)</f>
        <v>0</v>
      </c>
    </row>
    <row r="925" spans="2:9">
      <c r="B925" s="54" t="s">
        <v>470</v>
      </c>
      <c r="C925" s="52" t="s">
        <v>471</v>
      </c>
      <c r="D925" s="12"/>
      <c r="E925" s="13"/>
      <c r="F925" s="12"/>
      <c r="G925" s="102"/>
      <c r="H925" s="253"/>
      <c r="I925" s="269"/>
    </row>
    <row r="926" spans="2:9">
      <c r="B926" s="16"/>
      <c r="C926" s="3" t="s">
        <v>472</v>
      </c>
      <c r="D926" s="17"/>
      <c r="E926" s="4" t="s">
        <v>473</v>
      </c>
      <c r="F926" s="17"/>
      <c r="G926" s="113"/>
      <c r="H926" s="244">
        <f t="shared" ref="H926:H927" si="150">+G926*D926*F926</f>
        <v>0</v>
      </c>
      <c r="I926" s="245"/>
    </row>
    <row r="927" spans="2:9">
      <c r="B927" s="16"/>
      <c r="C927" s="3" t="s">
        <v>474</v>
      </c>
      <c r="D927" s="17"/>
      <c r="E927" s="4" t="s">
        <v>475</v>
      </c>
      <c r="F927" s="17"/>
      <c r="G927" s="113"/>
      <c r="H927" s="244">
        <f t="shared" si="150"/>
        <v>0</v>
      </c>
      <c r="I927" s="245"/>
    </row>
    <row r="928" spans="2:9">
      <c r="B928" s="16"/>
      <c r="D928" s="17"/>
      <c r="F928" s="17"/>
      <c r="G928" s="113"/>
      <c r="H928" s="244"/>
      <c r="I928" s="245"/>
    </row>
    <row r="929" spans="2:9">
      <c r="B929" s="20"/>
      <c r="C929" s="64" t="s">
        <v>662</v>
      </c>
      <c r="D929" s="21"/>
      <c r="E929" s="22"/>
      <c r="F929" s="21"/>
      <c r="G929" s="101"/>
      <c r="H929" s="246">
        <f>SUM(H925:H928)</f>
        <v>0</v>
      </c>
      <c r="I929" s="246">
        <f>SUM(H929)</f>
        <v>0</v>
      </c>
    </row>
    <row r="930" spans="2:9">
      <c r="B930" s="54" t="s">
        <v>476</v>
      </c>
      <c r="C930" s="55" t="s">
        <v>449</v>
      </c>
      <c r="D930" s="12"/>
      <c r="E930" s="13"/>
      <c r="F930" s="12"/>
      <c r="G930" s="102"/>
      <c r="H930" s="253"/>
      <c r="I930" s="269"/>
    </row>
    <row r="931" spans="2:9">
      <c r="B931" s="16"/>
      <c r="C931" s="6" t="s">
        <v>450</v>
      </c>
      <c r="D931" s="17"/>
      <c r="E931" s="4" t="s">
        <v>622</v>
      </c>
      <c r="F931" s="17"/>
      <c r="G931" s="113"/>
      <c r="H931" s="244">
        <f t="shared" ref="H931" si="151">+G931*D931*F931</f>
        <v>0</v>
      </c>
      <c r="I931" s="245"/>
    </row>
    <row r="932" spans="2:9">
      <c r="B932" s="16"/>
      <c r="D932" s="17"/>
      <c r="F932" s="17"/>
      <c r="G932" s="113"/>
      <c r="H932" s="244"/>
      <c r="I932" s="245"/>
    </row>
    <row r="933" spans="2:9">
      <c r="B933" s="20"/>
      <c r="C933" s="64" t="s">
        <v>657</v>
      </c>
      <c r="D933" s="21"/>
      <c r="E933" s="22"/>
      <c r="F933" s="21"/>
      <c r="G933" s="101"/>
      <c r="H933" s="246">
        <f>SUM(H930:H932)</f>
        <v>0</v>
      </c>
      <c r="I933" s="246">
        <f>SUM(H933)</f>
        <v>0</v>
      </c>
    </row>
    <row r="934" spans="2:9">
      <c r="B934" s="61" t="s">
        <v>477</v>
      </c>
      <c r="C934" s="55" t="s">
        <v>452</v>
      </c>
      <c r="D934" s="12"/>
      <c r="E934" s="13"/>
      <c r="F934" s="12"/>
      <c r="G934" s="102"/>
      <c r="H934" s="253"/>
      <c r="I934" s="269"/>
    </row>
    <row r="935" spans="2:9">
      <c r="B935" s="16"/>
      <c r="C935" s="6" t="s">
        <v>453</v>
      </c>
      <c r="D935" s="17"/>
      <c r="E935" s="4" t="s">
        <v>475</v>
      </c>
      <c r="F935" s="17"/>
      <c r="H935" s="244">
        <f t="shared" ref="H935:H937" si="152">+G935*D935*F935</f>
        <v>0</v>
      </c>
      <c r="I935" s="245"/>
    </row>
    <row r="936" spans="2:9">
      <c r="B936" s="16"/>
      <c r="C936" s="6" t="s">
        <v>478</v>
      </c>
      <c r="D936" s="17"/>
      <c r="E936" s="4" t="s">
        <v>475</v>
      </c>
      <c r="F936" s="17"/>
      <c r="H936" s="244">
        <f t="shared" si="152"/>
        <v>0</v>
      </c>
      <c r="I936" s="245"/>
    </row>
    <row r="937" spans="2:9">
      <c r="B937" s="16"/>
      <c r="C937" s="6" t="s">
        <v>19</v>
      </c>
      <c r="D937" s="17"/>
      <c r="E937" s="4" t="s">
        <v>361</v>
      </c>
      <c r="F937" s="17"/>
      <c r="G937" s="113"/>
      <c r="H937" s="244">
        <f t="shared" si="152"/>
        <v>0</v>
      </c>
      <c r="I937" s="245"/>
    </row>
    <row r="938" spans="2:9">
      <c r="B938" s="16"/>
      <c r="C938" s="6" t="s">
        <v>454</v>
      </c>
      <c r="D938" s="17"/>
      <c r="E938" s="4" t="s">
        <v>361</v>
      </c>
      <c r="F938" s="17"/>
      <c r="G938" s="113"/>
      <c r="H938" s="244">
        <f t="shared" ref="H938" si="153">+G938*D938*F938</f>
        <v>0</v>
      </c>
      <c r="I938" s="245"/>
    </row>
    <row r="939" spans="2:9">
      <c r="B939" s="16"/>
      <c r="C939" s="6"/>
      <c r="D939" s="17"/>
      <c r="F939" s="17"/>
      <c r="G939" s="113"/>
      <c r="H939" s="244"/>
      <c r="I939" s="245"/>
    </row>
    <row r="940" spans="2:9">
      <c r="B940" s="16"/>
      <c r="C940" s="64" t="s">
        <v>658</v>
      </c>
      <c r="D940" s="21"/>
      <c r="E940" s="22"/>
      <c r="F940" s="21"/>
      <c r="G940" s="101"/>
      <c r="H940" s="246">
        <f>SUM(H934:H939)</f>
        <v>0</v>
      </c>
      <c r="I940" s="246">
        <f>SUM(H940)</f>
        <v>0</v>
      </c>
    </row>
    <row r="941" spans="2:9">
      <c r="B941" s="71" t="s">
        <v>460</v>
      </c>
      <c r="C941" s="76" t="s">
        <v>479</v>
      </c>
      <c r="D941" s="76"/>
      <c r="E941" s="77"/>
      <c r="F941" s="76"/>
      <c r="G941" s="97"/>
      <c r="H941" s="274">
        <f>+H924+H929+H933+H940</f>
        <v>0</v>
      </c>
      <c r="I941" s="250"/>
    </row>
    <row r="942" spans="2:9">
      <c r="B942" s="6"/>
      <c r="H942" s="251"/>
      <c r="I942" s="247"/>
    </row>
    <row r="943" spans="2:9">
      <c r="B943" s="71" t="s">
        <v>480</v>
      </c>
      <c r="C943" s="72" t="s">
        <v>481</v>
      </c>
      <c r="D943" s="80"/>
      <c r="E943" s="79"/>
      <c r="F943" s="80"/>
      <c r="G943" s="98"/>
      <c r="H943" s="252"/>
      <c r="I943" s="248"/>
    </row>
    <row r="944" spans="2:9">
      <c r="B944" s="54" t="s">
        <v>482</v>
      </c>
      <c r="C944" s="52" t="s">
        <v>441</v>
      </c>
      <c r="D944" s="10"/>
      <c r="E944" s="13"/>
      <c r="F944" s="10"/>
      <c r="G944" s="102"/>
      <c r="H944" s="253"/>
      <c r="I944" s="269"/>
    </row>
    <row r="945" spans="2:9">
      <c r="B945" s="16"/>
      <c r="C945" s="3" t="s">
        <v>483</v>
      </c>
      <c r="D945" s="16"/>
      <c r="E945" s="4" t="s">
        <v>623</v>
      </c>
      <c r="F945" s="16"/>
      <c r="H945" s="244">
        <f t="shared" ref="H945:H948" si="154">+G945*D945*F945</f>
        <v>0</v>
      </c>
      <c r="I945" s="245"/>
    </row>
    <row r="946" spans="2:9">
      <c r="B946" s="16"/>
      <c r="C946" s="3" t="s">
        <v>31</v>
      </c>
      <c r="D946" s="16"/>
      <c r="E946" s="4" t="s">
        <v>475</v>
      </c>
      <c r="F946" s="16"/>
      <c r="H946" s="244">
        <f t="shared" si="154"/>
        <v>0</v>
      </c>
      <c r="I946" s="245"/>
    </row>
    <row r="947" spans="2:9">
      <c r="B947" s="16"/>
      <c r="C947" s="3" t="s">
        <v>78</v>
      </c>
      <c r="D947" s="16"/>
      <c r="E947" s="4" t="s">
        <v>475</v>
      </c>
      <c r="F947" s="16"/>
      <c r="H947" s="244">
        <f t="shared" si="154"/>
        <v>0</v>
      </c>
      <c r="I947" s="245"/>
    </row>
    <row r="948" spans="2:9">
      <c r="B948" s="16"/>
      <c r="C948" s="3" t="s">
        <v>484</v>
      </c>
      <c r="D948" s="16"/>
      <c r="E948" s="4" t="s">
        <v>475</v>
      </c>
      <c r="F948" s="16"/>
      <c r="H948" s="244">
        <f t="shared" si="154"/>
        <v>0</v>
      </c>
      <c r="I948" s="245"/>
    </row>
    <row r="949" spans="2:9">
      <c r="B949" s="16"/>
      <c r="C949" s="3" t="s">
        <v>485</v>
      </c>
      <c r="D949" s="16"/>
      <c r="E949" s="4" t="s">
        <v>475</v>
      </c>
      <c r="F949" s="16"/>
      <c r="H949" s="244">
        <f t="shared" ref="H949" si="155">+G949*D949*F949</f>
        <v>0</v>
      </c>
      <c r="I949" s="245"/>
    </row>
    <row r="950" spans="2:9">
      <c r="B950" s="16"/>
      <c r="D950" s="16"/>
      <c r="F950" s="16"/>
      <c r="H950" s="244"/>
      <c r="I950" s="245"/>
    </row>
    <row r="951" spans="2:9">
      <c r="B951" s="20"/>
      <c r="C951" s="64" t="s">
        <v>661</v>
      </c>
      <c r="D951" s="21"/>
      <c r="E951" s="22"/>
      <c r="F951" s="21"/>
      <c r="G951" s="101"/>
      <c r="H951" s="246">
        <f>SUM(H944:H950)</f>
        <v>0</v>
      </c>
      <c r="I951" s="246">
        <f>SUM(H951)</f>
        <v>0</v>
      </c>
    </row>
    <row r="952" spans="2:9">
      <c r="B952" s="54" t="s">
        <v>486</v>
      </c>
      <c r="C952" s="52" t="s">
        <v>487</v>
      </c>
      <c r="D952" s="12"/>
      <c r="E952" s="13"/>
      <c r="F952" s="12"/>
      <c r="G952" s="102"/>
      <c r="H952" s="253"/>
      <c r="I952" s="269"/>
    </row>
    <row r="953" spans="2:9">
      <c r="B953" s="16"/>
      <c r="C953" s="3" t="s">
        <v>488</v>
      </c>
      <c r="D953" s="17"/>
      <c r="E953" s="4" t="s">
        <v>475</v>
      </c>
      <c r="F953" s="17"/>
      <c r="G953" s="113"/>
      <c r="H953" s="244">
        <f t="shared" ref="H953" si="156">+G953*D953*F953</f>
        <v>0</v>
      </c>
      <c r="I953" s="245"/>
    </row>
    <row r="954" spans="2:9">
      <c r="B954" s="16"/>
      <c r="C954" s="3" t="s">
        <v>489</v>
      </c>
      <c r="D954" s="17"/>
      <c r="E954" s="4" t="s">
        <v>475</v>
      </c>
      <c r="F954" s="17"/>
      <c r="G954" s="113"/>
      <c r="H954" s="244">
        <f t="shared" ref="H954" si="157">+G954*D954*F954</f>
        <v>0</v>
      </c>
      <c r="I954" s="245"/>
    </row>
    <row r="955" spans="2:9">
      <c r="B955" s="16"/>
      <c r="D955" s="17"/>
      <c r="F955" s="17"/>
      <c r="G955" s="113"/>
      <c r="H955" s="244"/>
      <c r="I955" s="245"/>
    </row>
    <row r="956" spans="2:9">
      <c r="B956" s="20"/>
      <c r="C956" s="64" t="s">
        <v>663</v>
      </c>
      <c r="D956" s="21"/>
      <c r="E956" s="22"/>
      <c r="F956" s="21"/>
      <c r="G956" s="101"/>
      <c r="H956" s="246">
        <f>SUM(H952:H955)</f>
        <v>0</v>
      </c>
      <c r="I956" s="246">
        <f>SUM(H956)</f>
        <v>0</v>
      </c>
    </row>
    <row r="957" spans="2:9">
      <c r="B957" s="54" t="s">
        <v>490</v>
      </c>
      <c r="C957" s="55" t="s">
        <v>665</v>
      </c>
      <c r="D957" s="12"/>
      <c r="E957" s="13"/>
      <c r="F957" s="12"/>
      <c r="G957" s="102"/>
      <c r="H957" s="253"/>
      <c r="I957" s="269"/>
    </row>
    <row r="958" spans="2:9">
      <c r="B958" s="16"/>
      <c r="C958" s="6" t="s">
        <v>450</v>
      </c>
      <c r="D958" s="17"/>
      <c r="E958" s="4" t="s">
        <v>622</v>
      </c>
      <c r="F958" s="17"/>
      <c r="G958" s="113"/>
      <c r="H958" s="244">
        <f t="shared" ref="H958" si="158">+G958*D958*F958</f>
        <v>0</v>
      </c>
      <c r="I958" s="245"/>
    </row>
    <row r="959" spans="2:9">
      <c r="B959" s="16"/>
      <c r="D959" s="17"/>
      <c r="F959" s="17"/>
      <c r="G959" s="113"/>
      <c r="H959" s="244"/>
      <c r="I959" s="245"/>
    </row>
    <row r="960" spans="2:9">
      <c r="B960" s="20"/>
      <c r="C960" s="64" t="s">
        <v>664</v>
      </c>
      <c r="D960" s="21"/>
      <c r="E960" s="22"/>
      <c r="F960" s="21"/>
      <c r="G960" s="101"/>
      <c r="H960" s="246">
        <f>SUM(H957:H959)</f>
        <v>0</v>
      </c>
      <c r="I960" s="246">
        <f>SUM(H960)</f>
        <v>0</v>
      </c>
    </row>
    <row r="961" spans="2:9">
      <c r="B961" s="61" t="s">
        <v>491</v>
      </c>
      <c r="C961" s="55" t="s">
        <v>452</v>
      </c>
      <c r="D961" s="12"/>
      <c r="E961" s="13"/>
      <c r="F961" s="12"/>
      <c r="G961" s="102"/>
      <c r="H961" s="253"/>
      <c r="I961" s="269"/>
    </row>
    <row r="962" spans="2:9">
      <c r="B962" s="16"/>
      <c r="C962" s="6" t="s">
        <v>492</v>
      </c>
      <c r="D962" s="17"/>
      <c r="E962" s="4" t="s">
        <v>622</v>
      </c>
      <c r="F962" s="17"/>
      <c r="H962" s="244">
        <f t="shared" ref="H962:H964" si="159">+G962*D962*F962</f>
        <v>0</v>
      </c>
      <c r="I962" s="245"/>
    </row>
    <row r="963" spans="2:9">
      <c r="B963" s="16"/>
      <c r="C963" s="6" t="s">
        <v>19</v>
      </c>
      <c r="D963" s="17"/>
      <c r="E963" s="4" t="s">
        <v>361</v>
      </c>
      <c r="F963" s="17"/>
      <c r="H963" s="244">
        <f t="shared" si="159"/>
        <v>0</v>
      </c>
      <c r="I963" s="245"/>
    </row>
    <row r="964" spans="2:9">
      <c r="B964" s="16"/>
      <c r="C964" s="6" t="s">
        <v>454</v>
      </c>
      <c r="D964" s="17"/>
      <c r="E964" s="4" t="s">
        <v>361</v>
      </c>
      <c r="F964" s="17"/>
      <c r="G964" s="113"/>
      <c r="H964" s="244">
        <f t="shared" si="159"/>
        <v>0</v>
      </c>
      <c r="I964" s="245"/>
    </row>
    <row r="965" spans="2:9">
      <c r="B965" s="16"/>
      <c r="C965" s="6"/>
      <c r="D965" s="17"/>
      <c r="F965" s="17"/>
      <c r="G965" s="113"/>
      <c r="H965" s="244"/>
      <c r="I965" s="245"/>
    </row>
    <row r="966" spans="2:9">
      <c r="B966" s="16"/>
      <c r="C966" s="64" t="s">
        <v>658</v>
      </c>
      <c r="D966" s="21"/>
      <c r="E966" s="22"/>
      <c r="F966" s="21"/>
      <c r="G966" s="101"/>
      <c r="H966" s="246">
        <f>SUM(H961:H965)</f>
        <v>0</v>
      </c>
      <c r="I966" s="246">
        <f>SUM(H966)</f>
        <v>0</v>
      </c>
    </row>
    <row r="967" spans="2:9">
      <c r="B967" s="71" t="s">
        <v>480</v>
      </c>
      <c r="C967" s="76" t="s">
        <v>493</v>
      </c>
      <c r="D967" s="76"/>
      <c r="E967" s="77"/>
      <c r="F967" s="76"/>
      <c r="G967" s="97"/>
      <c r="H967" s="274">
        <f>+H951+H956+H960+H966</f>
        <v>0</v>
      </c>
      <c r="I967" s="250"/>
    </row>
    <row r="968" spans="2:9">
      <c r="B968" s="6"/>
      <c r="H968" s="251"/>
      <c r="I968" s="247"/>
    </row>
    <row r="969" spans="2:9">
      <c r="B969" s="71" t="s">
        <v>494</v>
      </c>
      <c r="C969" s="72" t="s">
        <v>495</v>
      </c>
      <c r="D969" s="80"/>
      <c r="E969" s="79"/>
      <c r="F969" s="80"/>
      <c r="G969" s="98"/>
      <c r="H969" s="252"/>
      <c r="I969" s="248"/>
    </row>
    <row r="970" spans="2:9">
      <c r="B970" s="61" t="s">
        <v>496</v>
      </c>
      <c r="C970" s="36" t="s">
        <v>497</v>
      </c>
      <c r="D970" s="10"/>
      <c r="F970" s="10"/>
      <c r="H970" s="257"/>
      <c r="I970" s="253"/>
    </row>
    <row r="971" spans="2:9">
      <c r="B971" s="16"/>
      <c r="C971" s="3" t="s">
        <v>498</v>
      </c>
      <c r="D971" s="17"/>
      <c r="E971" s="4" t="s">
        <v>475</v>
      </c>
      <c r="F971" s="17"/>
      <c r="H971" s="258">
        <f t="shared" ref="H971:H972" si="160">+G971*D971*F971</f>
        <v>0</v>
      </c>
      <c r="I971" s="245"/>
    </row>
    <row r="972" spans="2:9">
      <c r="B972" s="16"/>
      <c r="C972" s="3" t="s">
        <v>499</v>
      </c>
      <c r="D972" s="17"/>
      <c r="E972" s="4" t="s">
        <v>623</v>
      </c>
      <c r="F972" s="17"/>
      <c r="H972" s="258">
        <f t="shared" si="160"/>
        <v>0</v>
      </c>
      <c r="I972" s="245"/>
    </row>
    <row r="973" spans="2:9">
      <c r="B973" s="16"/>
      <c r="D973" s="17"/>
      <c r="F973" s="17"/>
      <c r="H973" s="258"/>
      <c r="I973" s="245"/>
    </row>
    <row r="974" spans="2:9">
      <c r="B974" s="16"/>
      <c r="C974" s="64" t="s">
        <v>666</v>
      </c>
      <c r="D974" s="17"/>
      <c r="F974" s="17"/>
      <c r="H974" s="285">
        <f>SUM(H970:H973)</f>
        <v>0</v>
      </c>
      <c r="I974" s="246">
        <f>SUM(H974)</f>
        <v>0</v>
      </c>
    </row>
    <row r="975" spans="2:9">
      <c r="B975" s="54" t="s">
        <v>500</v>
      </c>
      <c r="C975" s="52" t="s">
        <v>501</v>
      </c>
      <c r="D975" s="10"/>
      <c r="E975" s="13"/>
      <c r="F975" s="10"/>
      <c r="G975" s="102"/>
      <c r="H975" s="257"/>
      <c r="I975" s="253"/>
    </row>
    <row r="976" spans="2:9">
      <c r="B976" s="16"/>
      <c r="C976" s="3" t="s">
        <v>502</v>
      </c>
      <c r="D976" s="17"/>
      <c r="E976" s="4" t="s">
        <v>628</v>
      </c>
      <c r="F976" s="17"/>
      <c r="G976" s="113"/>
      <c r="H976" s="258">
        <f t="shared" ref="H976:H977" si="161">+G976*D976*F976</f>
        <v>0</v>
      </c>
      <c r="I976" s="245"/>
    </row>
    <row r="977" spans="2:9">
      <c r="B977" s="16"/>
      <c r="D977" s="17"/>
      <c r="F977" s="17"/>
      <c r="G977" s="113"/>
      <c r="H977" s="258">
        <f t="shared" si="161"/>
        <v>0</v>
      </c>
      <c r="I977" s="245"/>
    </row>
    <row r="978" spans="2:9">
      <c r="B978" s="16"/>
      <c r="D978" s="17"/>
      <c r="F978" s="17"/>
      <c r="G978" s="113"/>
      <c r="H978" s="258"/>
      <c r="I978" s="245"/>
    </row>
    <row r="979" spans="2:9">
      <c r="B979" s="20"/>
      <c r="C979" s="64" t="s">
        <v>667</v>
      </c>
      <c r="D979" s="21"/>
      <c r="E979" s="22"/>
      <c r="F979" s="21"/>
      <c r="G979" s="101"/>
      <c r="H979" s="285">
        <f>SUM(H975:H978)</f>
        <v>0</v>
      </c>
      <c r="I979" s="246">
        <f>SUM(H979)</f>
        <v>0</v>
      </c>
    </row>
    <row r="980" spans="2:9">
      <c r="B980" s="54" t="s">
        <v>503</v>
      </c>
      <c r="C980" s="52" t="s">
        <v>504</v>
      </c>
      <c r="D980" s="10"/>
      <c r="E980" s="13"/>
      <c r="F980" s="10"/>
      <c r="G980" s="94"/>
      <c r="H980" s="286"/>
      <c r="I980" s="253"/>
    </row>
    <row r="981" spans="2:9">
      <c r="B981" s="16"/>
      <c r="C981" s="3" t="s">
        <v>505</v>
      </c>
      <c r="D981" s="17"/>
      <c r="F981" s="17"/>
      <c r="G981" s="114"/>
      <c r="H981" s="258">
        <f t="shared" ref="H981" si="162">+G981*D981*F981</f>
        <v>0</v>
      </c>
      <c r="I981" s="245"/>
    </row>
    <row r="982" spans="2:9">
      <c r="B982" s="16"/>
      <c r="D982" s="17"/>
      <c r="F982" s="17"/>
      <c r="G982" s="114"/>
      <c r="H982" s="258">
        <f t="shared" ref="H982" si="163">+G982*D982*F982</f>
        <v>0</v>
      </c>
      <c r="I982" s="245"/>
    </row>
    <row r="983" spans="2:9">
      <c r="B983" s="16"/>
      <c r="D983" s="17"/>
      <c r="F983" s="17"/>
      <c r="G983" s="114"/>
      <c r="H983" s="258"/>
      <c r="I983" s="245"/>
    </row>
    <row r="984" spans="2:9">
      <c r="B984" s="20"/>
      <c r="C984" s="64" t="s">
        <v>668</v>
      </c>
      <c r="D984" s="21"/>
      <c r="E984" s="22"/>
      <c r="F984" s="21"/>
      <c r="G984" s="96"/>
      <c r="H984" s="285">
        <f>SUM(H980:H983)</f>
        <v>0</v>
      </c>
      <c r="I984" s="246">
        <f>SUM(H984)</f>
        <v>0</v>
      </c>
    </row>
    <row r="985" spans="2:9">
      <c r="B985" s="54" t="s">
        <v>506</v>
      </c>
      <c r="C985" s="52" t="s">
        <v>507</v>
      </c>
      <c r="D985" s="10"/>
      <c r="E985" s="13"/>
      <c r="F985" s="10"/>
      <c r="G985" s="102"/>
      <c r="H985" s="257"/>
      <c r="I985" s="253"/>
    </row>
    <row r="986" spans="2:9">
      <c r="B986" s="16"/>
      <c r="C986" s="3" t="s">
        <v>20</v>
      </c>
      <c r="D986" s="17"/>
      <c r="E986" s="4" t="s">
        <v>352</v>
      </c>
      <c r="F986" s="17"/>
      <c r="G986" s="113"/>
      <c r="H986" s="258">
        <f t="shared" ref="H986:H990" si="164">+G986*D986*F986</f>
        <v>0</v>
      </c>
      <c r="I986" s="245"/>
    </row>
    <row r="987" spans="2:9">
      <c r="B987" s="16"/>
      <c r="C987" s="3" t="s">
        <v>43</v>
      </c>
      <c r="D987" s="17"/>
      <c r="E987" s="4" t="s">
        <v>333</v>
      </c>
      <c r="F987" s="17"/>
      <c r="G987" s="113"/>
      <c r="H987" s="258">
        <f t="shared" si="164"/>
        <v>0</v>
      </c>
      <c r="I987" s="245"/>
    </row>
    <row r="988" spans="2:9">
      <c r="B988" s="16"/>
      <c r="C988" s="3" t="s">
        <v>508</v>
      </c>
      <c r="D988" s="17"/>
      <c r="E988" s="4" t="s">
        <v>361</v>
      </c>
      <c r="F988" s="17"/>
      <c r="G988" s="113"/>
      <c r="H988" s="258">
        <f t="shared" si="164"/>
        <v>0</v>
      </c>
      <c r="I988" s="245"/>
    </row>
    <row r="989" spans="2:9">
      <c r="B989" s="16"/>
      <c r="C989" s="3" t="s">
        <v>409</v>
      </c>
      <c r="D989" s="17"/>
      <c r="E989" s="4" t="s">
        <v>361</v>
      </c>
      <c r="F989" s="17"/>
      <c r="G989" s="113"/>
      <c r="H989" s="258">
        <f t="shared" si="164"/>
        <v>0</v>
      </c>
      <c r="I989" s="245"/>
    </row>
    <row r="990" spans="2:9">
      <c r="B990" s="16"/>
      <c r="C990" s="3" t="s">
        <v>19</v>
      </c>
      <c r="D990" s="17"/>
      <c r="E990" s="4" t="s">
        <v>333</v>
      </c>
      <c r="F990" s="17"/>
      <c r="G990" s="113"/>
      <c r="H990" s="258">
        <f t="shared" si="164"/>
        <v>0</v>
      </c>
      <c r="I990" s="245"/>
    </row>
    <row r="991" spans="2:9">
      <c r="B991" s="16"/>
      <c r="C991" s="3" t="s">
        <v>23</v>
      </c>
      <c r="D991" s="17"/>
      <c r="E991" s="4" t="s">
        <v>361</v>
      </c>
      <c r="F991" s="17"/>
      <c r="G991" s="113"/>
      <c r="H991" s="258">
        <f t="shared" ref="H991" si="165">+G991*D991*F991</f>
        <v>0</v>
      </c>
      <c r="I991" s="245"/>
    </row>
    <row r="992" spans="2:9">
      <c r="B992" s="16"/>
      <c r="D992" s="17"/>
      <c r="F992" s="17"/>
      <c r="G992" s="113"/>
      <c r="H992" s="258"/>
      <c r="I992" s="268"/>
    </row>
    <row r="993" spans="2:9">
      <c r="B993" s="20"/>
      <c r="C993" s="64" t="s">
        <v>669</v>
      </c>
      <c r="D993" s="21"/>
      <c r="E993" s="22"/>
      <c r="F993" s="21"/>
      <c r="G993" s="101"/>
      <c r="H993" s="246">
        <f>SUM(H985:H992)</f>
        <v>0</v>
      </c>
      <c r="I993" s="246">
        <f>SUM(H993)</f>
        <v>0</v>
      </c>
    </row>
    <row r="994" spans="2:9">
      <c r="B994" s="71" t="s">
        <v>494</v>
      </c>
      <c r="C994" s="72" t="s">
        <v>509</v>
      </c>
      <c r="D994" s="72"/>
      <c r="E994" s="73"/>
      <c r="F994" s="72"/>
      <c r="G994" s="89"/>
      <c r="H994" s="273">
        <f>+H974+H979+H984+H993</f>
        <v>0</v>
      </c>
      <c r="I994" s="250"/>
    </row>
    <row r="995" spans="2:9">
      <c r="B995" s="57"/>
      <c r="C995" s="36"/>
      <c r="D995" s="36"/>
      <c r="E995" s="49"/>
      <c r="F995" s="36"/>
      <c r="G995" s="88"/>
      <c r="H995" s="275"/>
      <c r="I995" s="272"/>
    </row>
    <row r="996" spans="2:9">
      <c r="B996" s="71" t="s">
        <v>510</v>
      </c>
      <c r="C996" s="82" t="s">
        <v>511</v>
      </c>
      <c r="D996" s="80"/>
      <c r="E996" s="79"/>
      <c r="F996" s="80"/>
      <c r="G996" s="98"/>
      <c r="H996" s="252"/>
      <c r="I996" s="248"/>
    </row>
    <row r="997" spans="2:9">
      <c r="B997" s="57" t="s">
        <v>512</v>
      </c>
      <c r="C997" s="54" t="s">
        <v>513</v>
      </c>
      <c r="D997" s="33"/>
      <c r="F997" s="10"/>
      <c r="H997" s="257"/>
      <c r="I997" s="253"/>
    </row>
    <row r="998" spans="2:9">
      <c r="B998" s="6"/>
      <c r="C998" s="16" t="s">
        <v>514</v>
      </c>
      <c r="D998" s="34"/>
      <c r="E998" s="4" t="s">
        <v>623</v>
      </c>
      <c r="F998" s="17"/>
      <c r="H998" s="258">
        <f t="shared" ref="H998" si="166">+G998*D998*F998</f>
        <v>0</v>
      </c>
      <c r="I998" s="245"/>
    </row>
    <row r="999" spans="2:9">
      <c r="B999" s="6"/>
      <c r="C999" s="16" t="s">
        <v>515</v>
      </c>
      <c r="D999" s="34"/>
      <c r="E999" s="4" t="s">
        <v>623</v>
      </c>
      <c r="F999" s="17"/>
      <c r="H999" s="258">
        <f t="shared" ref="H999" si="167">+G999*D999*F999</f>
        <v>0</v>
      </c>
      <c r="I999" s="245"/>
    </row>
    <row r="1000" spans="2:9">
      <c r="B1000" s="6"/>
      <c r="C1000" s="16"/>
      <c r="D1000" s="34"/>
      <c r="F1000" s="17"/>
      <c r="H1000" s="258"/>
      <c r="I1000" s="245"/>
    </row>
    <row r="1001" spans="2:9">
      <c r="B1001" s="6"/>
      <c r="C1001" s="62" t="s">
        <v>670</v>
      </c>
      <c r="D1001" s="34"/>
      <c r="F1001" s="17"/>
      <c r="H1001" s="285">
        <f>SUM(H997:H1000)</f>
        <v>0</v>
      </c>
      <c r="I1001" s="246">
        <f>SUM(H1001)</f>
        <v>0</v>
      </c>
    </row>
    <row r="1002" spans="2:9">
      <c r="B1002" s="54" t="s">
        <v>516</v>
      </c>
      <c r="C1002" s="36" t="s">
        <v>517</v>
      </c>
      <c r="D1002" s="10"/>
      <c r="E1002" s="13"/>
      <c r="F1002" s="10"/>
      <c r="G1002" s="102"/>
      <c r="H1002" s="257"/>
      <c r="I1002" s="253"/>
    </row>
    <row r="1003" spans="2:9">
      <c r="B1003" s="16"/>
      <c r="C1003" s="3" t="s">
        <v>518</v>
      </c>
      <c r="D1003" s="17"/>
      <c r="E1003" s="4" t="s">
        <v>623</v>
      </c>
      <c r="F1003" s="17"/>
      <c r="G1003" s="113"/>
      <c r="H1003" s="258">
        <f t="shared" ref="H1003:H1006" si="168">+G1003*D1003*F1003</f>
        <v>0</v>
      </c>
      <c r="I1003" s="245"/>
    </row>
    <row r="1004" spans="2:9">
      <c r="B1004" s="16"/>
      <c r="C1004" s="3" t="s">
        <v>519</v>
      </c>
      <c r="D1004" s="17"/>
      <c r="E1004" s="4" t="s">
        <v>623</v>
      </c>
      <c r="F1004" s="17"/>
      <c r="G1004" s="113"/>
      <c r="H1004" s="258">
        <f t="shared" si="168"/>
        <v>0</v>
      </c>
      <c r="I1004" s="245"/>
    </row>
    <row r="1005" spans="2:9">
      <c r="B1005" s="16"/>
      <c r="C1005" s="3" t="s">
        <v>520</v>
      </c>
      <c r="D1005" s="17"/>
      <c r="E1005" s="4" t="s">
        <v>623</v>
      </c>
      <c r="F1005" s="17"/>
      <c r="G1005" s="113"/>
      <c r="H1005" s="258">
        <f t="shared" si="168"/>
        <v>0</v>
      </c>
      <c r="I1005" s="245"/>
    </row>
    <row r="1006" spans="2:9">
      <c r="B1006" s="16"/>
      <c r="C1006" s="3" t="s">
        <v>521</v>
      </c>
      <c r="D1006" s="17"/>
      <c r="E1006" s="4" t="s">
        <v>623</v>
      </c>
      <c r="F1006" s="17"/>
      <c r="G1006" s="113"/>
      <c r="H1006" s="258">
        <f t="shared" si="168"/>
        <v>0</v>
      </c>
      <c r="I1006" s="245"/>
    </row>
    <row r="1007" spans="2:9">
      <c r="B1007" s="16"/>
      <c r="C1007" s="3" t="s">
        <v>522</v>
      </c>
      <c r="D1007" s="17"/>
      <c r="E1007" s="4" t="s">
        <v>623</v>
      </c>
      <c r="F1007" s="17"/>
      <c r="G1007" s="113"/>
      <c r="H1007" s="258">
        <f t="shared" ref="H1007" si="169">+G1007*D1007*F1007</f>
        <v>0</v>
      </c>
      <c r="I1007" s="245"/>
    </row>
    <row r="1008" spans="2:9">
      <c r="B1008" s="16"/>
      <c r="D1008" s="17"/>
      <c r="F1008" s="17"/>
      <c r="G1008" s="113"/>
      <c r="H1008" s="258"/>
      <c r="I1008" s="245"/>
    </row>
    <row r="1009" spans="2:9">
      <c r="B1009" s="20"/>
      <c r="C1009" s="64" t="s">
        <v>671</v>
      </c>
      <c r="D1009" s="21"/>
      <c r="E1009" s="22"/>
      <c r="F1009" s="21"/>
      <c r="G1009" s="101"/>
      <c r="H1009" s="285">
        <f>SUM(H1002:H1008)</f>
        <v>0</v>
      </c>
      <c r="I1009" s="246">
        <f>SUM(H1009)</f>
        <v>0</v>
      </c>
    </row>
    <row r="1010" spans="2:9">
      <c r="B1010" s="54" t="s">
        <v>523</v>
      </c>
      <c r="C1010" s="36" t="s">
        <v>524</v>
      </c>
      <c r="D1010" s="10"/>
      <c r="E1010" s="13"/>
      <c r="F1010" s="10"/>
      <c r="G1010" s="94"/>
      <c r="H1010" s="286"/>
      <c r="I1010" s="253"/>
    </row>
    <row r="1011" spans="2:9">
      <c r="B1011" s="16"/>
      <c r="C1011" s="3" t="s">
        <v>525</v>
      </c>
      <c r="D1011" s="17"/>
      <c r="E1011" s="4" t="s">
        <v>624</v>
      </c>
      <c r="F1011" s="17"/>
      <c r="G1011" s="114"/>
      <c r="H1011" s="244">
        <f t="shared" ref="H1011:H1022" si="170">+G1011*D1011*F1011</f>
        <v>0</v>
      </c>
      <c r="I1011" s="245"/>
    </row>
    <row r="1012" spans="2:9">
      <c r="B1012" s="16"/>
      <c r="C1012" s="3" t="s">
        <v>526</v>
      </c>
      <c r="D1012" s="17"/>
      <c r="E1012" s="4" t="s">
        <v>625</v>
      </c>
      <c r="F1012" s="17"/>
      <c r="G1012" s="114"/>
      <c r="H1012" s="244">
        <f t="shared" si="170"/>
        <v>0</v>
      </c>
      <c r="I1012" s="245"/>
    </row>
    <row r="1013" spans="2:9">
      <c r="B1013" s="16"/>
      <c r="C1013" s="3" t="s">
        <v>527</v>
      </c>
      <c r="D1013" s="17"/>
      <c r="E1013" s="4" t="s">
        <v>624</v>
      </c>
      <c r="F1013" s="17"/>
      <c r="G1013" s="114"/>
      <c r="H1013" s="244">
        <f t="shared" si="170"/>
        <v>0</v>
      </c>
      <c r="I1013" s="245"/>
    </row>
    <row r="1014" spans="2:9">
      <c r="B1014" s="16"/>
      <c r="C1014" s="3" t="s">
        <v>528</v>
      </c>
      <c r="D1014" s="17"/>
      <c r="E1014" s="4" t="s">
        <v>623</v>
      </c>
      <c r="F1014" s="17"/>
      <c r="G1014" s="114"/>
      <c r="H1014" s="244">
        <f t="shared" si="170"/>
        <v>0</v>
      </c>
      <c r="I1014" s="245"/>
    </row>
    <row r="1015" spans="2:9">
      <c r="B1015" s="16"/>
      <c r="C1015" s="3" t="s">
        <v>529</v>
      </c>
      <c r="D1015" s="17"/>
      <c r="E1015" s="4" t="s">
        <v>623</v>
      </c>
      <c r="F1015" s="17"/>
      <c r="G1015" s="114"/>
      <c r="H1015" s="244">
        <f t="shared" si="170"/>
        <v>0</v>
      </c>
      <c r="I1015" s="245"/>
    </row>
    <row r="1016" spans="2:9">
      <c r="B1016" s="16"/>
      <c r="C1016" s="3" t="s">
        <v>528</v>
      </c>
      <c r="D1016" s="17"/>
      <c r="E1016" s="4" t="s">
        <v>623</v>
      </c>
      <c r="F1016" s="17"/>
      <c r="G1016" s="114"/>
      <c r="H1016" s="244">
        <f t="shared" si="170"/>
        <v>0</v>
      </c>
      <c r="I1016" s="245"/>
    </row>
    <row r="1017" spans="2:9">
      <c r="B1017" s="16"/>
      <c r="C1017" s="3" t="s">
        <v>530</v>
      </c>
      <c r="D1017" s="17"/>
      <c r="E1017" s="4" t="s">
        <v>623</v>
      </c>
      <c r="F1017" s="17"/>
      <c r="G1017" s="114"/>
      <c r="H1017" s="244">
        <f t="shared" si="170"/>
        <v>0</v>
      </c>
      <c r="I1017" s="245"/>
    </row>
    <row r="1018" spans="2:9">
      <c r="B1018" s="16"/>
      <c r="C1018" s="3" t="s">
        <v>531</v>
      </c>
      <c r="D1018" s="17"/>
      <c r="E1018" s="4" t="s">
        <v>623</v>
      </c>
      <c r="F1018" s="17"/>
      <c r="G1018" s="114"/>
      <c r="H1018" s="244">
        <f t="shared" si="170"/>
        <v>0</v>
      </c>
      <c r="I1018" s="245"/>
    </row>
    <row r="1019" spans="2:9">
      <c r="B1019" s="16"/>
      <c r="C1019" s="3" t="s">
        <v>532</v>
      </c>
      <c r="D1019" s="17"/>
      <c r="E1019" s="4" t="s">
        <v>623</v>
      </c>
      <c r="F1019" s="17"/>
      <c r="G1019" s="114"/>
      <c r="H1019" s="244">
        <f t="shared" si="170"/>
        <v>0</v>
      </c>
      <c r="I1019" s="245"/>
    </row>
    <row r="1020" spans="2:9">
      <c r="B1020" s="16"/>
      <c r="C1020" s="3" t="s">
        <v>533</v>
      </c>
      <c r="D1020" s="17"/>
      <c r="E1020" s="4" t="s">
        <v>623</v>
      </c>
      <c r="F1020" s="17"/>
      <c r="G1020" s="114"/>
      <c r="H1020" s="244">
        <f t="shared" si="170"/>
        <v>0</v>
      </c>
      <c r="I1020" s="245"/>
    </row>
    <row r="1021" spans="2:9">
      <c r="B1021" s="16"/>
      <c r="C1021" s="3" t="s">
        <v>534</v>
      </c>
      <c r="D1021" s="17"/>
      <c r="E1021" s="4" t="s">
        <v>625</v>
      </c>
      <c r="F1021" s="17"/>
      <c r="G1021" s="114"/>
      <c r="H1021" s="244">
        <f t="shared" si="170"/>
        <v>0</v>
      </c>
      <c r="I1021" s="245"/>
    </row>
    <row r="1022" spans="2:9">
      <c r="B1022" s="16"/>
      <c r="C1022" s="3" t="s">
        <v>535</v>
      </c>
      <c r="D1022" s="17"/>
      <c r="E1022" s="4" t="s">
        <v>625</v>
      </c>
      <c r="F1022" s="17"/>
      <c r="G1022" s="114"/>
      <c r="H1022" s="244">
        <f t="shared" si="170"/>
        <v>0</v>
      </c>
      <c r="I1022" s="245"/>
    </row>
    <row r="1023" spans="2:9">
      <c r="B1023" s="16"/>
      <c r="C1023" s="3" t="s">
        <v>536</v>
      </c>
      <c r="D1023" s="17"/>
      <c r="E1023" s="4" t="s">
        <v>623</v>
      </c>
      <c r="F1023" s="17"/>
      <c r="G1023" s="114"/>
      <c r="H1023" s="244">
        <f t="shared" ref="H1023" si="171">+G1023*D1023*F1023</f>
        <v>0</v>
      </c>
      <c r="I1023" s="245"/>
    </row>
    <row r="1024" spans="2:9">
      <c r="B1024" s="16"/>
      <c r="D1024" s="17"/>
      <c r="F1024" s="17"/>
      <c r="G1024" s="114"/>
      <c r="H1024" s="244"/>
      <c r="I1024" s="245"/>
    </row>
    <row r="1025" spans="2:9">
      <c r="B1025" s="20"/>
      <c r="C1025" s="64" t="s">
        <v>672</v>
      </c>
      <c r="D1025" s="21"/>
      <c r="E1025" s="22"/>
      <c r="F1025" s="21"/>
      <c r="G1025" s="96"/>
      <c r="H1025" s="246">
        <f>SUM(H1010:H1024)</f>
        <v>0</v>
      </c>
      <c r="I1025" s="246">
        <f>SUM(H1025)</f>
        <v>0</v>
      </c>
    </row>
    <row r="1026" spans="2:9">
      <c r="B1026" s="54" t="s">
        <v>537</v>
      </c>
      <c r="C1026" s="36" t="s">
        <v>538</v>
      </c>
      <c r="D1026" s="10"/>
      <c r="E1026" s="13"/>
      <c r="F1026" s="10"/>
      <c r="G1026" s="102"/>
      <c r="H1026" s="257"/>
      <c r="I1026" s="253"/>
    </row>
    <row r="1027" spans="2:9">
      <c r="B1027" s="61"/>
      <c r="C1027" s="36" t="s">
        <v>539</v>
      </c>
      <c r="D1027" s="17"/>
      <c r="F1027" s="17"/>
      <c r="G1027" s="113"/>
      <c r="H1027" s="258">
        <f t="shared" ref="H1027" si="172">+G1027*D1027*F1027</f>
        <v>0</v>
      </c>
      <c r="I1027" s="245"/>
    </row>
    <row r="1028" spans="2:9">
      <c r="B1028" s="61"/>
      <c r="C1028" s="3" t="s">
        <v>540</v>
      </c>
      <c r="D1028" s="17"/>
      <c r="E1028" s="4" t="s">
        <v>623</v>
      </c>
      <c r="F1028" s="17"/>
      <c r="G1028" s="113"/>
      <c r="H1028" s="258">
        <f t="shared" ref="H1028" si="173">+G1028*D1028*F1028</f>
        <v>0</v>
      </c>
      <c r="I1028" s="245"/>
    </row>
    <row r="1029" spans="2:9">
      <c r="B1029" s="16"/>
      <c r="D1029" s="17"/>
      <c r="F1029" s="17"/>
      <c r="G1029" s="113"/>
      <c r="H1029" s="258"/>
      <c r="I1029" s="268"/>
    </row>
    <row r="1030" spans="2:9">
      <c r="B1030" s="20"/>
      <c r="C1030" s="64" t="s">
        <v>673</v>
      </c>
      <c r="D1030" s="21"/>
      <c r="E1030" s="22"/>
      <c r="F1030" s="21"/>
      <c r="G1030" s="101"/>
      <c r="H1030" s="246">
        <f>SUM(H1026:H1029)</f>
        <v>0</v>
      </c>
      <c r="I1030" s="246">
        <f>SUM(H1030)</f>
        <v>0</v>
      </c>
    </row>
    <row r="1031" spans="2:9">
      <c r="B1031" s="54" t="s">
        <v>541</v>
      </c>
      <c r="C1031" s="36" t="s">
        <v>542</v>
      </c>
      <c r="D1031" s="10"/>
      <c r="E1031" s="13"/>
      <c r="F1031" s="10"/>
      <c r="G1031" s="94"/>
      <c r="H1031" s="286"/>
      <c r="I1031" s="253"/>
    </row>
    <row r="1032" spans="2:9">
      <c r="B1032" s="16"/>
      <c r="C1032" s="3" t="s">
        <v>543</v>
      </c>
      <c r="D1032" s="17"/>
      <c r="E1032" s="4" t="s">
        <v>623</v>
      </c>
      <c r="F1032" s="17"/>
      <c r="G1032" s="114"/>
      <c r="H1032" s="244">
        <f t="shared" ref="H1032" si="174">+G1032*D1032*F1032</f>
        <v>0</v>
      </c>
      <c r="I1032" s="245"/>
    </row>
    <row r="1033" spans="2:9">
      <c r="B1033" s="16"/>
      <c r="C1033" s="3" t="s">
        <v>544</v>
      </c>
      <c r="D1033" s="17"/>
      <c r="E1033" s="4" t="s">
        <v>623</v>
      </c>
      <c r="F1033" s="17"/>
      <c r="G1033" s="114"/>
      <c r="H1033" s="244">
        <f t="shared" ref="H1033" si="175">+G1033*D1033*F1033</f>
        <v>0</v>
      </c>
      <c r="I1033" s="245"/>
    </row>
    <row r="1034" spans="2:9">
      <c r="B1034" s="16"/>
      <c r="D1034" s="17"/>
      <c r="F1034" s="17"/>
      <c r="G1034" s="114"/>
      <c r="H1034" s="244"/>
      <c r="I1034" s="245"/>
    </row>
    <row r="1035" spans="2:9">
      <c r="B1035" s="20"/>
      <c r="C1035" s="64" t="s">
        <v>674</v>
      </c>
      <c r="D1035" s="21"/>
      <c r="E1035" s="22"/>
      <c r="F1035" s="21"/>
      <c r="G1035" s="96"/>
      <c r="H1035" s="246">
        <f>SUM(H1031:H1034)</f>
        <v>0</v>
      </c>
      <c r="I1035" s="246">
        <f>SUM(H1035)</f>
        <v>0</v>
      </c>
    </row>
    <row r="1036" spans="2:9">
      <c r="B1036" s="54" t="s">
        <v>545</v>
      </c>
      <c r="C1036" s="52" t="s">
        <v>507</v>
      </c>
      <c r="D1036" s="10"/>
      <c r="E1036" s="13"/>
      <c r="F1036" s="10"/>
      <c r="G1036" s="102"/>
      <c r="H1036" s="257"/>
      <c r="I1036" s="253"/>
    </row>
    <row r="1037" spans="2:9">
      <c r="B1037" s="16"/>
      <c r="C1037" s="3" t="s">
        <v>20</v>
      </c>
      <c r="D1037" s="17"/>
      <c r="F1037" s="17"/>
      <c r="G1037" s="113"/>
      <c r="H1037" s="258">
        <f t="shared" ref="H1037:H1042" si="176">+G1037*D1037*F1037</f>
        <v>0</v>
      </c>
      <c r="I1037" s="245"/>
    </row>
    <row r="1038" spans="2:9">
      <c r="B1038" s="16"/>
      <c r="C1038" s="3" t="s">
        <v>43</v>
      </c>
      <c r="D1038" s="17"/>
      <c r="E1038" s="4" t="s">
        <v>352</v>
      </c>
      <c r="F1038" s="17"/>
      <c r="G1038" s="113"/>
      <c r="H1038" s="258">
        <f t="shared" si="176"/>
        <v>0</v>
      </c>
      <c r="I1038" s="245"/>
    </row>
    <row r="1039" spans="2:9">
      <c r="B1039" s="16"/>
      <c r="C1039" s="3" t="s">
        <v>508</v>
      </c>
      <c r="D1039" s="17"/>
      <c r="E1039" s="4" t="s">
        <v>361</v>
      </c>
      <c r="F1039" s="17"/>
      <c r="G1039" s="113"/>
      <c r="H1039" s="258">
        <f t="shared" si="176"/>
        <v>0</v>
      </c>
      <c r="I1039" s="245"/>
    </row>
    <row r="1040" spans="2:9">
      <c r="B1040" s="16"/>
      <c r="C1040" s="3" t="s">
        <v>19</v>
      </c>
      <c r="D1040" s="17"/>
      <c r="E1040" s="4" t="s">
        <v>333</v>
      </c>
      <c r="F1040" s="17"/>
      <c r="G1040" s="113"/>
      <c r="H1040" s="258">
        <f t="shared" si="176"/>
        <v>0</v>
      </c>
      <c r="I1040" s="245"/>
    </row>
    <row r="1041" spans="2:9">
      <c r="B1041" s="16"/>
      <c r="C1041" s="3" t="s">
        <v>409</v>
      </c>
      <c r="D1041" s="17"/>
      <c r="E1041" s="4" t="s">
        <v>361</v>
      </c>
      <c r="F1041" s="17"/>
      <c r="G1041" s="113"/>
      <c r="H1041" s="258">
        <f t="shared" si="176"/>
        <v>0</v>
      </c>
      <c r="I1041" s="245"/>
    </row>
    <row r="1042" spans="2:9">
      <c r="B1042" s="16"/>
      <c r="C1042" s="3" t="s">
        <v>23</v>
      </c>
      <c r="D1042" s="17"/>
      <c r="E1042" s="4" t="s">
        <v>361</v>
      </c>
      <c r="F1042" s="17"/>
      <c r="G1042" s="113"/>
      <c r="H1042" s="258">
        <f t="shared" si="176"/>
        <v>0</v>
      </c>
      <c r="I1042" s="245"/>
    </row>
    <row r="1043" spans="2:9">
      <c r="B1043" s="16"/>
      <c r="C1043" s="3" t="s">
        <v>453</v>
      </c>
      <c r="D1043" s="17"/>
      <c r="E1043" s="4" t="s">
        <v>475</v>
      </c>
      <c r="F1043" s="17"/>
      <c r="G1043" s="113"/>
      <c r="H1043" s="258">
        <f t="shared" ref="H1043" si="177">+G1043*D1043*F1043</f>
        <v>0</v>
      </c>
      <c r="I1043" s="245"/>
    </row>
    <row r="1044" spans="2:9">
      <c r="B1044" s="16"/>
      <c r="D1044" s="17"/>
      <c r="F1044" s="17"/>
      <c r="G1044" s="113"/>
      <c r="H1044" s="258"/>
      <c r="I1044" s="268"/>
    </row>
    <row r="1045" spans="2:9">
      <c r="B1045" s="20"/>
      <c r="C1045" s="64" t="s">
        <v>669</v>
      </c>
      <c r="D1045" s="21"/>
      <c r="E1045" s="22"/>
      <c r="F1045" s="21"/>
      <c r="G1045" s="101"/>
      <c r="H1045" s="246">
        <f>SUM(H1036:H1044)</f>
        <v>0</v>
      </c>
      <c r="I1045" s="246">
        <f>SUM(H1045)</f>
        <v>0</v>
      </c>
    </row>
    <row r="1046" spans="2:9">
      <c r="B1046" s="75" t="s">
        <v>547</v>
      </c>
      <c r="C1046" s="76" t="s">
        <v>557</v>
      </c>
      <c r="D1046" s="76"/>
      <c r="E1046" s="77"/>
      <c r="F1046" s="76"/>
      <c r="G1046" s="97"/>
      <c r="H1046" s="249">
        <f>+H1001+H1009+H1025+H1030+H1035+H1045</f>
        <v>0</v>
      </c>
      <c r="I1046" s="247"/>
    </row>
    <row r="1047" spans="2:9" ht="13.5" thickBot="1">
      <c r="B1047" s="57"/>
      <c r="C1047" s="36"/>
      <c r="D1047" s="36"/>
      <c r="E1047" s="49"/>
      <c r="F1047" s="36"/>
      <c r="G1047" s="88"/>
      <c r="H1047" s="275"/>
      <c r="I1047" s="272"/>
    </row>
    <row r="1048" spans="2:9" ht="13.5" thickBot="1">
      <c r="B1048" s="153" t="s">
        <v>546</v>
      </c>
      <c r="C1048" s="45"/>
      <c r="D1048" s="45"/>
      <c r="E1048" s="46"/>
      <c r="F1048" s="45"/>
      <c r="G1048" s="115"/>
      <c r="H1048" s="287">
        <f>+H912+H941+H967+H994+H1046</f>
        <v>0</v>
      </c>
      <c r="I1048" s="287"/>
    </row>
    <row r="1049" spans="2:9">
      <c r="B1049" s="6"/>
      <c r="H1049" s="251"/>
      <c r="I1049" s="247"/>
    </row>
    <row r="1050" spans="2:9">
      <c r="B1050" s="83" t="s">
        <v>547</v>
      </c>
      <c r="C1050" s="71" t="s">
        <v>548</v>
      </c>
      <c r="D1050" s="84"/>
      <c r="E1050" s="85"/>
      <c r="F1050" s="84"/>
      <c r="G1050" s="116"/>
      <c r="H1050" s="288"/>
      <c r="I1050" s="278"/>
    </row>
    <row r="1051" spans="2:9">
      <c r="B1051" s="55" t="s">
        <v>549</v>
      </c>
      <c r="C1051" s="54" t="s">
        <v>550</v>
      </c>
      <c r="D1051" s="10"/>
      <c r="E1051" s="12"/>
      <c r="F1051" s="14"/>
      <c r="G1051" s="90"/>
      <c r="H1051" s="253"/>
      <c r="I1051" s="253"/>
    </row>
    <row r="1052" spans="2:9">
      <c r="B1052" s="6"/>
      <c r="C1052" s="16" t="s">
        <v>551</v>
      </c>
      <c r="D1052" s="17"/>
      <c r="E1052" s="4" t="s">
        <v>623</v>
      </c>
      <c r="F1052" s="67"/>
      <c r="G1052" s="91"/>
      <c r="H1052" s="244">
        <f t="shared" ref="H1052:H1056" si="178">+G1052*D1052*F1052</f>
        <v>0</v>
      </c>
      <c r="I1052" s="245"/>
    </row>
    <row r="1053" spans="2:9">
      <c r="B1053" s="6"/>
      <c r="C1053" s="16" t="s">
        <v>552</v>
      </c>
      <c r="D1053" s="17"/>
      <c r="E1053" s="4" t="s">
        <v>623</v>
      </c>
      <c r="F1053" s="67"/>
      <c r="G1053" s="91"/>
      <c r="H1053" s="244">
        <f t="shared" si="178"/>
        <v>0</v>
      </c>
      <c r="I1053" s="245"/>
    </row>
    <row r="1054" spans="2:9">
      <c r="B1054" s="6"/>
      <c r="C1054" s="16" t="s">
        <v>553</v>
      </c>
      <c r="D1054" s="17"/>
      <c r="E1054" s="4" t="s">
        <v>623</v>
      </c>
      <c r="F1054" s="67"/>
      <c r="G1054" s="91"/>
      <c r="H1054" s="244">
        <f t="shared" si="178"/>
        <v>0</v>
      </c>
      <c r="I1054" s="245"/>
    </row>
    <row r="1055" spans="2:9">
      <c r="B1055" s="6"/>
      <c r="C1055" s="16" t="s">
        <v>554</v>
      </c>
      <c r="D1055" s="17"/>
      <c r="E1055" s="4" t="s">
        <v>623</v>
      </c>
      <c r="F1055" s="67"/>
      <c r="G1055" s="91"/>
      <c r="H1055" s="244">
        <f t="shared" si="178"/>
        <v>0</v>
      </c>
      <c r="I1055" s="245"/>
    </row>
    <row r="1056" spans="2:9">
      <c r="B1056" s="6"/>
      <c r="C1056" s="16" t="s">
        <v>555</v>
      </c>
      <c r="D1056" s="17"/>
      <c r="E1056" s="4" t="s">
        <v>623</v>
      </c>
      <c r="F1056" s="67"/>
      <c r="G1056" s="91"/>
      <c r="H1056" s="244">
        <f t="shared" si="178"/>
        <v>0</v>
      </c>
      <c r="I1056" s="245"/>
    </row>
    <row r="1057" spans="2:9">
      <c r="B1057" s="6"/>
      <c r="C1057" s="16" t="s">
        <v>556</v>
      </c>
      <c r="D1057" s="17"/>
      <c r="E1057" s="4" t="s">
        <v>623</v>
      </c>
      <c r="F1057" s="67"/>
      <c r="G1057" s="91"/>
      <c r="H1057" s="244">
        <f t="shared" ref="H1057" si="179">+G1057*D1057*F1057</f>
        <v>0</v>
      </c>
      <c r="I1057" s="245"/>
    </row>
    <row r="1058" spans="2:9">
      <c r="B1058" s="6"/>
      <c r="C1058" s="16"/>
      <c r="D1058" s="17"/>
      <c r="E1058" s="17"/>
      <c r="F1058" s="67"/>
      <c r="G1058" s="91"/>
      <c r="H1058" s="244"/>
      <c r="I1058" s="245"/>
    </row>
    <row r="1059" spans="2:9">
      <c r="B1059" s="24"/>
      <c r="C1059" s="62" t="s">
        <v>675</v>
      </c>
      <c r="D1059" s="21"/>
      <c r="E1059" s="21"/>
      <c r="F1059" s="68"/>
      <c r="G1059" s="93"/>
      <c r="H1059" s="246">
        <f>SUM(H1051:H1058)</f>
        <v>0</v>
      </c>
      <c r="I1059" s="246">
        <f>SUM(H1059)</f>
        <v>0</v>
      </c>
    </row>
    <row r="1060" spans="2:9">
      <c r="B1060" s="75" t="s">
        <v>547</v>
      </c>
      <c r="C1060" s="76" t="s">
        <v>557</v>
      </c>
      <c r="D1060" s="76"/>
      <c r="E1060" s="77"/>
      <c r="F1060" s="76"/>
      <c r="G1060" s="97"/>
      <c r="H1060" s="249">
        <f>+H1059</f>
        <v>0</v>
      </c>
      <c r="I1060" s="250"/>
    </row>
    <row r="1061" spans="2:9">
      <c r="B1061" s="6"/>
      <c r="D1061" s="34"/>
      <c r="F1061" s="17"/>
      <c r="H1061" s="251"/>
      <c r="I1061" s="247"/>
    </row>
    <row r="1062" spans="2:9">
      <c r="B1062" s="71" t="s">
        <v>558</v>
      </c>
      <c r="C1062" s="72" t="s">
        <v>559</v>
      </c>
      <c r="D1062" s="80"/>
      <c r="E1062" s="79"/>
      <c r="F1062" s="80"/>
      <c r="G1062" s="98"/>
      <c r="H1062" s="252"/>
      <c r="I1062" s="248"/>
    </row>
    <row r="1063" spans="2:9">
      <c r="B1063" s="61" t="s">
        <v>560</v>
      </c>
      <c r="C1063" s="36" t="s">
        <v>561</v>
      </c>
      <c r="D1063" s="16"/>
      <c r="F1063" s="16"/>
      <c r="H1063" s="262"/>
      <c r="I1063" s="253"/>
    </row>
    <row r="1064" spans="2:9">
      <c r="B1064" s="16"/>
      <c r="C1064" s="3" t="s">
        <v>562</v>
      </c>
      <c r="D1064" s="17"/>
      <c r="E1064" s="4" t="s">
        <v>623</v>
      </c>
      <c r="F1064" s="17"/>
      <c r="G1064" s="113"/>
      <c r="H1064" s="258">
        <f t="shared" ref="H1064:H1066" si="180">+G1064*D1064*F1064</f>
        <v>0</v>
      </c>
      <c r="I1064" s="245"/>
    </row>
    <row r="1065" spans="2:9">
      <c r="B1065" s="16"/>
      <c r="C1065" s="3" t="s">
        <v>563</v>
      </c>
      <c r="D1065" s="17"/>
      <c r="E1065" s="4" t="s">
        <v>623</v>
      </c>
      <c r="F1065" s="17"/>
      <c r="G1065" s="113"/>
      <c r="H1065" s="258">
        <f t="shared" si="180"/>
        <v>0</v>
      </c>
      <c r="I1065" s="245"/>
    </row>
    <row r="1066" spans="2:9">
      <c r="B1066" s="16"/>
      <c r="C1066" s="3" t="s">
        <v>564</v>
      </c>
      <c r="D1066" s="17"/>
      <c r="E1066" s="4" t="s">
        <v>623</v>
      </c>
      <c r="F1066" s="17"/>
      <c r="G1066" s="113"/>
      <c r="H1066" s="258">
        <f t="shared" si="180"/>
        <v>0</v>
      </c>
      <c r="I1066" s="245"/>
    </row>
    <row r="1067" spans="2:9">
      <c r="B1067" s="16"/>
      <c r="D1067" s="17"/>
      <c r="F1067" s="17"/>
      <c r="G1067" s="113"/>
      <c r="H1067" s="258"/>
      <c r="I1067" s="245"/>
    </row>
    <row r="1068" spans="2:9">
      <c r="B1068" s="20"/>
      <c r="C1068" s="64" t="s">
        <v>677</v>
      </c>
      <c r="D1068" s="21"/>
      <c r="E1068" s="22"/>
      <c r="F1068" s="21"/>
      <c r="G1068" s="101"/>
      <c r="H1068" s="285">
        <f>SUM(H1063:H1067)</f>
        <v>0</v>
      </c>
      <c r="I1068" s="246">
        <f>SUM(H1068)</f>
        <v>0</v>
      </c>
    </row>
    <row r="1069" spans="2:9">
      <c r="B1069" s="54" t="s">
        <v>565</v>
      </c>
      <c r="C1069" s="52" t="s">
        <v>566</v>
      </c>
      <c r="D1069" s="10"/>
      <c r="E1069" s="13"/>
      <c r="F1069" s="10"/>
      <c r="G1069" s="102"/>
      <c r="H1069" s="257"/>
      <c r="I1069" s="253"/>
    </row>
    <row r="1070" spans="2:9">
      <c r="B1070" s="16"/>
      <c r="C1070" s="3" t="s">
        <v>567</v>
      </c>
      <c r="D1070" s="17"/>
      <c r="E1070" s="4" t="s">
        <v>623</v>
      </c>
      <c r="F1070" s="17"/>
      <c r="G1070" s="113"/>
      <c r="H1070" s="258">
        <f t="shared" ref="H1070:H1072" si="181">+G1070*D1070*F1070</f>
        <v>0</v>
      </c>
      <c r="I1070" s="245"/>
    </row>
    <row r="1071" spans="2:9">
      <c r="B1071" s="16"/>
      <c r="C1071" s="3" t="s">
        <v>44</v>
      </c>
      <c r="D1071" s="17"/>
      <c r="E1071" s="4" t="s">
        <v>361</v>
      </c>
      <c r="F1071" s="17"/>
      <c r="G1071" s="113"/>
      <c r="H1071" s="258">
        <f t="shared" si="181"/>
        <v>0</v>
      </c>
      <c r="I1071" s="245"/>
    </row>
    <row r="1072" spans="2:9">
      <c r="B1072" s="16"/>
      <c r="C1072" s="3" t="s">
        <v>568</v>
      </c>
      <c r="D1072" s="17"/>
      <c r="E1072" s="4" t="s">
        <v>624</v>
      </c>
      <c r="F1072" s="17"/>
      <c r="G1072" s="113"/>
      <c r="H1072" s="258">
        <f t="shared" si="181"/>
        <v>0</v>
      </c>
      <c r="I1072" s="245"/>
    </row>
    <row r="1073" spans="2:9">
      <c r="B1073" s="16"/>
      <c r="D1073" s="17"/>
      <c r="F1073" s="17"/>
      <c r="G1073" s="113"/>
      <c r="H1073" s="258"/>
      <c r="I1073" s="268"/>
    </row>
    <row r="1074" spans="2:9">
      <c r="B1074" s="20"/>
      <c r="C1074" s="64" t="s">
        <v>676</v>
      </c>
      <c r="D1074" s="21"/>
      <c r="E1074" s="22"/>
      <c r="F1074" s="21"/>
      <c r="G1074" s="101"/>
      <c r="H1074" s="246">
        <f>SUM(H1069:H1073)</f>
        <v>0</v>
      </c>
      <c r="I1074" s="246">
        <f>SUM(H1074)</f>
        <v>0</v>
      </c>
    </row>
    <row r="1075" spans="2:9">
      <c r="B1075" s="71" t="s">
        <v>558</v>
      </c>
      <c r="C1075" s="72" t="s">
        <v>620</v>
      </c>
      <c r="D1075" s="72"/>
      <c r="E1075" s="73"/>
      <c r="F1075" s="72"/>
      <c r="G1075" s="89"/>
      <c r="H1075" s="249">
        <f>+H1068+H1074</f>
        <v>0</v>
      </c>
      <c r="I1075" s="250"/>
    </row>
    <row r="1076" spans="2:9">
      <c r="B1076" s="6"/>
      <c r="H1076" s="251"/>
      <c r="I1076" s="247"/>
    </row>
    <row r="1077" spans="2:9">
      <c r="B1077" s="71" t="s">
        <v>569</v>
      </c>
      <c r="C1077" s="72" t="s">
        <v>570</v>
      </c>
      <c r="D1077" s="80"/>
      <c r="E1077" s="79"/>
      <c r="F1077" s="80"/>
      <c r="G1077" s="98"/>
      <c r="H1077" s="252"/>
      <c r="I1077" s="248"/>
    </row>
    <row r="1078" spans="2:9">
      <c r="B1078" s="61" t="s">
        <v>571</v>
      </c>
      <c r="C1078" s="36" t="s">
        <v>572</v>
      </c>
      <c r="D1078" s="10"/>
      <c r="F1078" s="10"/>
      <c r="H1078" s="257"/>
      <c r="I1078" s="253"/>
    </row>
    <row r="1079" spans="2:9">
      <c r="B1079" s="16"/>
      <c r="C1079" s="3" t="s">
        <v>573</v>
      </c>
      <c r="D1079" s="17"/>
      <c r="E1079" s="4" t="s">
        <v>361</v>
      </c>
      <c r="F1079" s="17"/>
      <c r="H1079" s="258">
        <f t="shared" ref="H1079" si="182">+G1079*D1079*F1079</f>
        <v>0</v>
      </c>
      <c r="I1079" s="245"/>
    </row>
    <row r="1080" spans="2:9">
      <c r="B1080" s="16"/>
      <c r="D1080" s="17"/>
      <c r="F1080" s="17"/>
      <c r="H1080" s="258"/>
      <c r="I1080" s="245"/>
    </row>
    <row r="1081" spans="2:9">
      <c r="B1081" s="61"/>
      <c r="C1081" s="65" t="s">
        <v>574</v>
      </c>
      <c r="D1081" s="17"/>
      <c r="F1081" s="17"/>
      <c r="H1081" s="285">
        <f>SUM(H1078:H1080)</f>
        <v>0</v>
      </c>
      <c r="I1081" s="246">
        <f>SUM(H1081)</f>
        <v>0</v>
      </c>
    </row>
    <row r="1082" spans="2:9">
      <c r="B1082" s="55" t="s">
        <v>575</v>
      </c>
      <c r="C1082" s="54" t="s">
        <v>576</v>
      </c>
      <c r="D1082" s="33"/>
      <c r="E1082" s="13"/>
      <c r="F1082" s="10"/>
      <c r="G1082" s="102"/>
      <c r="H1082" s="257"/>
      <c r="I1082" s="253"/>
    </row>
    <row r="1083" spans="2:9">
      <c r="B1083" s="6"/>
      <c r="C1083" s="58" t="s">
        <v>577</v>
      </c>
      <c r="D1083" s="34"/>
      <c r="E1083" s="4" t="s">
        <v>623</v>
      </c>
      <c r="F1083" s="17"/>
      <c r="G1083" s="113"/>
      <c r="H1083" s="258">
        <f t="shared" ref="H1083:H1089" si="183">+G1083*D1083*F1083</f>
        <v>0</v>
      </c>
      <c r="I1083" s="245"/>
    </row>
    <row r="1084" spans="2:9">
      <c r="B1084" s="6"/>
      <c r="C1084" s="58" t="s">
        <v>578</v>
      </c>
      <c r="D1084" s="34"/>
      <c r="E1084" s="4" t="s">
        <v>623</v>
      </c>
      <c r="F1084" s="17"/>
      <c r="G1084" s="113"/>
      <c r="H1084" s="258">
        <f t="shared" si="183"/>
        <v>0</v>
      </c>
      <c r="I1084" s="245"/>
    </row>
    <row r="1085" spans="2:9">
      <c r="B1085" s="6"/>
      <c r="C1085" s="58" t="s">
        <v>579</v>
      </c>
      <c r="D1085" s="34"/>
      <c r="E1085" s="4" t="s">
        <v>361</v>
      </c>
      <c r="F1085" s="17"/>
      <c r="G1085" s="113"/>
      <c r="H1085" s="258">
        <f t="shared" si="183"/>
        <v>0</v>
      </c>
      <c r="I1085" s="245"/>
    </row>
    <row r="1086" spans="2:9">
      <c r="B1086" s="6"/>
      <c r="C1086" s="58" t="s">
        <v>580</v>
      </c>
      <c r="D1086" s="34"/>
      <c r="E1086" s="4" t="s">
        <v>361</v>
      </c>
      <c r="F1086" s="17"/>
      <c r="G1086" s="113"/>
      <c r="H1086" s="258">
        <f t="shared" si="183"/>
        <v>0</v>
      </c>
      <c r="I1086" s="245"/>
    </row>
    <row r="1087" spans="2:9">
      <c r="B1087" s="6"/>
      <c r="C1087" s="58" t="s">
        <v>581</v>
      </c>
      <c r="D1087" s="34"/>
      <c r="E1087" s="4" t="s">
        <v>361</v>
      </c>
      <c r="F1087" s="17"/>
      <c r="G1087" s="113"/>
      <c r="H1087" s="258">
        <f t="shared" si="183"/>
        <v>0</v>
      </c>
      <c r="I1087" s="245"/>
    </row>
    <row r="1088" spans="2:9">
      <c r="B1088" s="6"/>
      <c r="C1088" s="58" t="s">
        <v>582</v>
      </c>
      <c r="D1088" s="34"/>
      <c r="E1088" s="4" t="s">
        <v>361</v>
      </c>
      <c r="F1088" s="17"/>
      <c r="G1088" s="113"/>
      <c r="H1088" s="258">
        <f t="shared" si="183"/>
        <v>0</v>
      </c>
      <c r="I1088" s="245"/>
    </row>
    <row r="1089" spans="2:9">
      <c r="B1089" s="6"/>
      <c r="C1089" s="58" t="s">
        <v>583</v>
      </c>
      <c r="D1089" s="34"/>
      <c r="E1089" s="4" t="s">
        <v>361</v>
      </c>
      <c r="F1089" s="17"/>
      <c r="G1089" s="113"/>
      <c r="H1089" s="258">
        <f t="shared" si="183"/>
        <v>0</v>
      </c>
      <c r="I1089" s="245"/>
    </row>
    <row r="1090" spans="2:9">
      <c r="B1090" s="6"/>
      <c r="C1090" s="58" t="s">
        <v>584</v>
      </c>
      <c r="D1090" s="34"/>
      <c r="E1090" s="4" t="s">
        <v>629</v>
      </c>
      <c r="F1090" s="17"/>
      <c r="G1090" s="113"/>
      <c r="H1090" s="258">
        <f t="shared" ref="H1090" si="184">+G1090*D1090*F1090</f>
        <v>0</v>
      </c>
      <c r="I1090" s="245"/>
    </row>
    <row r="1091" spans="2:9" ht="13.5" customHeight="1">
      <c r="B1091" s="6"/>
      <c r="C1091" s="58"/>
      <c r="D1091" s="34"/>
      <c r="F1091" s="17"/>
      <c r="G1091" s="113"/>
      <c r="H1091" s="258"/>
      <c r="I1091" s="268"/>
    </row>
    <row r="1092" spans="2:9">
      <c r="B1092" s="66"/>
      <c r="C1092" s="62" t="s">
        <v>585</v>
      </c>
      <c r="D1092" s="35"/>
      <c r="E1092" s="22"/>
      <c r="F1092" s="21"/>
      <c r="G1092" s="101"/>
      <c r="H1092" s="246">
        <f>SUM(H1082:H1091)</f>
        <v>0</v>
      </c>
      <c r="I1092" s="246">
        <f>SUM(H1092)</f>
        <v>0</v>
      </c>
    </row>
    <row r="1093" spans="2:9">
      <c r="B1093" s="54" t="s">
        <v>586</v>
      </c>
      <c r="C1093" s="52" t="s">
        <v>587</v>
      </c>
      <c r="D1093" s="10"/>
      <c r="E1093" s="13"/>
      <c r="F1093" s="10"/>
      <c r="G1093" s="94"/>
      <c r="H1093" s="286"/>
      <c r="I1093" s="253"/>
    </row>
    <row r="1094" spans="2:9">
      <c r="B1094" s="16"/>
      <c r="C1094" s="3" t="s">
        <v>588</v>
      </c>
      <c r="D1094" s="17"/>
      <c r="E1094" s="4" t="s">
        <v>624</v>
      </c>
      <c r="F1094" s="17"/>
      <c r="G1094" s="114"/>
      <c r="H1094" s="244">
        <f t="shared" ref="H1094:H1096" si="185">+G1094*D1094*F1094</f>
        <v>0</v>
      </c>
      <c r="I1094" s="245"/>
    </row>
    <row r="1095" spans="2:9">
      <c r="B1095" s="16"/>
      <c r="C1095" s="3" t="s">
        <v>589</v>
      </c>
      <c r="D1095" s="17"/>
      <c r="E1095" s="4" t="s">
        <v>624</v>
      </c>
      <c r="F1095" s="17"/>
      <c r="G1095" s="114"/>
      <c r="H1095" s="244">
        <f t="shared" si="185"/>
        <v>0</v>
      </c>
      <c r="I1095" s="245"/>
    </row>
    <row r="1096" spans="2:9">
      <c r="B1096" s="16"/>
      <c r="C1096" s="3" t="s">
        <v>590</v>
      </c>
      <c r="D1096" s="17"/>
      <c r="E1096" s="4" t="s">
        <v>624</v>
      </c>
      <c r="F1096" s="17"/>
      <c r="G1096" s="114"/>
      <c r="H1096" s="244">
        <f t="shared" si="185"/>
        <v>0</v>
      </c>
      <c r="I1096" s="245"/>
    </row>
    <row r="1097" spans="2:9">
      <c r="B1097" s="16"/>
      <c r="C1097" s="3" t="s">
        <v>591</v>
      </c>
      <c r="D1097" s="17"/>
      <c r="E1097" s="4" t="s">
        <v>624</v>
      </c>
      <c r="F1097" s="17"/>
      <c r="G1097" s="114"/>
      <c r="H1097" s="244">
        <f t="shared" ref="H1097" si="186">+G1097*D1097*F1097</f>
        <v>0</v>
      </c>
      <c r="I1097" s="245"/>
    </row>
    <row r="1098" spans="2:9">
      <c r="B1098" s="16"/>
      <c r="D1098" s="17"/>
      <c r="F1098" s="17"/>
      <c r="G1098" s="114"/>
      <c r="H1098" s="244"/>
      <c r="I1098" s="245"/>
    </row>
    <row r="1099" spans="2:9">
      <c r="B1099" s="20"/>
      <c r="C1099" s="64" t="s">
        <v>592</v>
      </c>
      <c r="D1099" s="21"/>
      <c r="E1099" s="22"/>
      <c r="F1099" s="21"/>
      <c r="G1099" s="96"/>
      <c r="H1099" s="246">
        <f>SUM(H1093:H1098)</f>
        <v>0</v>
      </c>
      <c r="I1099" s="246">
        <f>SUM(H1099)</f>
        <v>0</v>
      </c>
    </row>
    <row r="1100" spans="2:9">
      <c r="B1100" s="71" t="s">
        <v>569</v>
      </c>
      <c r="C1100" s="72" t="s">
        <v>593</v>
      </c>
      <c r="D1100" s="72"/>
      <c r="E1100" s="73"/>
      <c r="F1100" s="72"/>
      <c r="G1100" s="89"/>
      <c r="H1100" s="249">
        <f>+H1081+H1092+H1099</f>
        <v>0</v>
      </c>
      <c r="I1100" s="275"/>
    </row>
    <row r="1101" spans="2:9" ht="13.5" thickBot="1">
      <c r="B1101" s="6"/>
      <c r="H1101" s="251"/>
      <c r="I1101" s="251"/>
    </row>
    <row r="1102" spans="2:9" ht="13.5" thickBot="1">
      <c r="B1102" s="44" t="s">
        <v>594</v>
      </c>
      <c r="C1102" s="45"/>
      <c r="D1102" s="45"/>
      <c r="E1102" s="46"/>
      <c r="F1102" s="45"/>
      <c r="G1102" s="115"/>
      <c r="H1102" s="287">
        <f>+H1060+H1075+H1100</f>
        <v>0</v>
      </c>
      <c r="I1102" s="289"/>
    </row>
    <row r="1103" spans="2:9">
      <c r="H1103" s="251"/>
      <c r="I1103" s="251"/>
    </row>
    <row r="1104" spans="2:9">
      <c r="H1104" s="251"/>
      <c r="I1104" s="251"/>
    </row>
    <row r="1105" spans="2:9">
      <c r="H1105" s="251"/>
      <c r="I1105" s="251"/>
    </row>
    <row r="1106" spans="2:9">
      <c r="B1106" s="316" t="s">
        <v>60</v>
      </c>
      <c r="C1106" s="316"/>
      <c r="D1106" s="7"/>
      <c r="E1106" s="120"/>
      <c r="F1106" s="7"/>
      <c r="G1106" s="119"/>
      <c r="H1106" s="270">
        <f>H73</f>
        <v>0</v>
      </c>
      <c r="I1106" s="251"/>
    </row>
    <row r="1107" spans="2:9">
      <c r="B1107" s="316" t="s">
        <v>437</v>
      </c>
      <c r="C1107" s="316"/>
      <c r="D1107" s="7"/>
      <c r="E1107" s="120"/>
      <c r="F1107" s="7"/>
      <c r="G1107" s="119"/>
      <c r="H1107" s="270">
        <f>H883</f>
        <v>0</v>
      </c>
      <c r="I1107" s="251"/>
    </row>
    <row r="1108" spans="2:9">
      <c r="B1108" s="316" t="s">
        <v>546</v>
      </c>
      <c r="C1108" s="316"/>
      <c r="D1108" s="7"/>
      <c r="E1108" s="120"/>
      <c r="F1108" s="7"/>
      <c r="G1108" s="119"/>
      <c r="H1108" s="270">
        <f>H1048</f>
        <v>0</v>
      </c>
      <c r="I1108" s="251"/>
    </row>
    <row r="1109" spans="2:9">
      <c r="B1109" s="316" t="s">
        <v>595</v>
      </c>
      <c r="C1109" s="316"/>
      <c r="D1109" s="7"/>
      <c r="E1109" s="120"/>
      <c r="F1109" s="7"/>
      <c r="G1109" s="119"/>
      <c r="H1109" s="270">
        <f>H1102</f>
        <v>0</v>
      </c>
      <c r="I1109" s="251"/>
    </row>
    <row r="1110" spans="2:9">
      <c r="B1110" s="4"/>
      <c r="C1110" s="4"/>
    </row>
    <row r="1111" spans="2:9" ht="13.5" thickBot="1"/>
    <row r="1112" spans="2:9" ht="15.75" thickBot="1">
      <c r="B1112" s="313" t="s">
        <v>631</v>
      </c>
      <c r="C1112" s="314"/>
      <c r="D1112" s="314"/>
      <c r="E1112" s="314"/>
      <c r="F1112" s="314"/>
      <c r="G1112" s="315"/>
      <c r="H1112" s="290">
        <f>SUM(H1106:H1109)</f>
        <v>0</v>
      </c>
      <c r="I1112" s="291">
        <f>SUM(I9:I1109)</f>
        <v>0</v>
      </c>
    </row>
    <row r="1113" spans="2:9" ht="15">
      <c r="B1113" s="317" t="s">
        <v>630</v>
      </c>
      <c r="C1113" s="318"/>
      <c r="D1113" s="318"/>
      <c r="E1113" s="318"/>
      <c r="F1113" s="318"/>
      <c r="G1113" s="318"/>
      <c r="I1113" s="169">
        <f>I1112*10/100</f>
        <v>0</v>
      </c>
    </row>
    <row r="1114" spans="2:9" ht="15">
      <c r="B1114" s="305" t="s">
        <v>632</v>
      </c>
      <c r="C1114" s="306"/>
      <c r="D1114" s="306"/>
      <c r="E1114" s="306"/>
      <c r="F1114" s="306"/>
      <c r="G1114" s="306"/>
      <c r="I1114" s="166">
        <f>I1112*5/100</f>
        <v>0</v>
      </c>
    </row>
    <row r="1115" spans="2:9" ht="15.75" thickBot="1">
      <c r="B1115" s="310"/>
      <c r="C1115" s="311"/>
      <c r="D1115" s="311"/>
      <c r="E1115" s="311"/>
      <c r="F1115" s="311"/>
      <c r="G1115" s="312"/>
      <c r="I1115" s="168"/>
    </row>
    <row r="1116" spans="2:9" ht="15.75" thickBot="1">
      <c r="B1116" s="307" t="s">
        <v>639</v>
      </c>
      <c r="C1116" s="308"/>
      <c r="D1116" s="308"/>
      <c r="E1116" s="308"/>
      <c r="F1116" s="308"/>
      <c r="G1116" s="309"/>
      <c r="H1116" s="167"/>
      <c r="I1116" s="292">
        <f>SUM(I1112:I1114)</f>
        <v>0</v>
      </c>
    </row>
  </sheetData>
  <mergeCells count="9">
    <mergeCell ref="B1114:G1114"/>
    <mergeCell ref="B1116:G1116"/>
    <mergeCell ref="B1115:G1115"/>
    <mergeCell ref="B1112:G1112"/>
    <mergeCell ref="B1106:C1106"/>
    <mergeCell ref="B1107:C1107"/>
    <mergeCell ref="B1108:C1108"/>
    <mergeCell ref="B1109:C1109"/>
    <mergeCell ref="B1113:G1113"/>
  </mergeCells>
  <pageMargins left="0.25" right="0.25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I36"/>
  <sheetViews>
    <sheetView topLeftCell="A7" workbookViewId="0">
      <selection activeCell="C35" sqref="C35"/>
    </sheetView>
  </sheetViews>
  <sheetFormatPr baseColWidth="10" defaultRowHeight="15"/>
  <cols>
    <col min="1" max="1" width="2.5703125" customWidth="1"/>
    <col min="2" max="2" width="46" customWidth="1"/>
    <col min="3" max="3" width="18.7109375" customWidth="1"/>
    <col min="4" max="4" width="9.28515625" customWidth="1"/>
    <col min="5" max="6" width="18.7109375" customWidth="1"/>
    <col min="257" max="257" width="4" customWidth="1"/>
    <col min="258" max="258" width="56" customWidth="1"/>
    <col min="259" max="259" width="15.85546875" customWidth="1"/>
    <col min="260" max="260" width="16" customWidth="1"/>
    <col min="261" max="261" width="20" customWidth="1"/>
    <col min="262" max="262" width="18.42578125" customWidth="1"/>
    <col min="513" max="513" width="4" customWidth="1"/>
    <col min="514" max="514" width="56" customWidth="1"/>
    <col min="515" max="515" width="15.85546875" customWidth="1"/>
    <col min="516" max="516" width="16" customWidth="1"/>
    <col min="517" max="517" width="20" customWidth="1"/>
    <col min="518" max="518" width="18.42578125" customWidth="1"/>
    <col min="769" max="769" width="4" customWidth="1"/>
    <col min="770" max="770" width="56" customWidth="1"/>
    <col min="771" max="771" width="15.85546875" customWidth="1"/>
    <col min="772" max="772" width="16" customWidth="1"/>
    <col min="773" max="773" width="20" customWidth="1"/>
    <col min="774" max="774" width="18.42578125" customWidth="1"/>
    <col min="1025" max="1025" width="4" customWidth="1"/>
    <col min="1026" max="1026" width="56" customWidth="1"/>
    <col min="1027" max="1027" width="15.85546875" customWidth="1"/>
    <col min="1028" max="1028" width="16" customWidth="1"/>
    <col min="1029" max="1029" width="20" customWidth="1"/>
    <col min="1030" max="1030" width="18.42578125" customWidth="1"/>
    <col min="1281" max="1281" width="4" customWidth="1"/>
    <col min="1282" max="1282" width="56" customWidth="1"/>
    <col min="1283" max="1283" width="15.85546875" customWidth="1"/>
    <col min="1284" max="1284" width="16" customWidth="1"/>
    <col min="1285" max="1285" width="20" customWidth="1"/>
    <col min="1286" max="1286" width="18.42578125" customWidth="1"/>
    <col min="1537" max="1537" width="4" customWidth="1"/>
    <col min="1538" max="1538" width="56" customWidth="1"/>
    <col min="1539" max="1539" width="15.85546875" customWidth="1"/>
    <col min="1540" max="1540" width="16" customWidth="1"/>
    <col min="1541" max="1541" width="20" customWidth="1"/>
    <col min="1542" max="1542" width="18.42578125" customWidth="1"/>
    <col min="1793" max="1793" width="4" customWidth="1"/>
    <col min="1794" max="1794" width="56" customWidth="1"/>
    <col min="1795" max="1795" width="15.85546875" customWidth="1"/>
    <col min="1796" max="1796" width="16" customWidth="1"/>
    <col min="1797" max="1797" width="20" customWidth="1"/>
    <col min="1798" max="1798" width="18.42578125" customWidth="1"/>
    <col min="2049" max="2049" width="4" customWidth="1"/>
    <col min="2050" max="2050" width="56" customWidth="1"/>
    <col min="2051" max="2051" width="15.85546875" customWidth="1"/>
    <col min="2052" max="2052" width="16" customWidth="1"/>
    <col min="2053" max="2053" width="20" customWidth="1"/>
    <col min="2054" max="2054" width="18.42578125" customWidth="1"/>
    <col min="2305" max="2305" width="4" customWidth="1"/>
    <col min="2306" max="2306" width="56" customWidth="1"/>
    <col min="2307" max="2307" width="15.85546875" customWidth="1"/>
    <col min="2308" max="2308" width="16" customWidth="1"/>
    <col min="2309" max="2309" width="20" customWidth="1"/>
    <col min="2310" max="2310" width="18.42578125" customWidth="1"/>
    <col min="2561" max="2561" width="4" customWidth="1"/>
    <col min="2562" max="2562" width="56" customWidth="1"/>
    <col min="2563" max="2563" width="15.85546875" customWidth="1"/>
    <col min="2564" max="2564" width="16" customWidth="1"/>
    <col min="2565" max="2565" width="20" customWidth="1"/>
    <col min="2566" max="2566" width="18.42578125" customWidth="1"/>
    <col min="2817" max="2817" width="4" customWidth="1"/>
    <col min="2818" max="2818" width="56" customWidth="1"/>
    <col min="2819" max="2819" width="15.85546875" customWidth="1"/>
    <col min="2820" max="2820" width="16" customWidth="1"/>
    <col min="2821" max="2821" width="20" customWidth="1"/>
    <col min="2822" max="2822" width="18.42578125" customWidth="1"/>
    <col min="3073" max="3073" width="4" customWidth="1"/>
    <col min="3074" max="3074" width="56" customWidth="1"/>
    <col min="3075" max="3075" width="15.85546875" customWidth="1"/>
    <col min="3076" max="3076" width="16" customWidth="1"/>
    <col min="3077" max="3077" width="20" customWidth="1"/>
    <col min="3078" max="3078" width="18.42578125" customWidth="1"/>
    <col min="3329" max="3329" width="4" customWidth="1"/>
    <col min="3330" max="3330" width="56" customWidth="1"/>
    <col min="3331" max="3331" width="15.85546875" customWidth="1"/>
    <col min="3332" max="3332" width="16" customWidth="1"/>
    <col min="3333" max="3333" width="20" customWidth="1"/>
    <col min="3334" max="3334" width="18.42578125" customWidth="1"/>
    <col min="3585" max="3585" width="4" customWidth="1"/>
    <col min="3586" max="3586" width="56" customWidth="1"/>
    <col min="3587" max="3587" width="15.85546875" customWidth="1"/>
    <col min="3588" max="3588" width="16" customWidth="1"/>
    <col min="3589" max="3589" width="20" customWidth="1"/>
    <col min="3590" max="3590" width="18.42578125" customWidth="1"/>
    <col min="3841" max="3841" width="4" customWidth="1"/>
    <col min="3842" max="3842" width="56" customWidth="1"/>
    <col min="3843" max="3843" width="15.85546875" customWidth="1"/>
    <col min="3844" max="3844" width="16" customWidth="1"/>
    <col min="3845" max="3845" width="20" customWidth="1"/>
    <col min="3846" max="3846" width="18.42578125" customWidth="1"/>
    <col min="4097" max="4097" width="4" customWidth="1"/>
    <col min="4098" max="4098" width="56" customWidth="1"/>
    <col min="4099" max="4099" width="15.85546875" customWidth="1"/>
    <col min="4100" max="4100" width="16" customWidth="1"/>
    <col min="4101" max="4101" width="20" customWidth="1"/>
    <col min="4102" max="4102" width="18.42578125" customWidth="1"/>
    <col min="4353" max="4353" width="4" customWidth="1"/>
    <col min="4354" max="4354" width="56" customWidth="1"/>
    <col min="4355" max="4355" width="15.85546875" customWidth="1"/>
    <col min="4356" max="4356" width="16" customWidth="1"/>
    <col min="4357" max="4357" width="20" customWidth="1"/>
    <col min="4358" max="4358" width="18.42578125" customWidth="1"/>
    <col min="4609" max="4609" width="4" customWidth="1"/>
    <col min="4610" max="4610" width="56" customWidth="1"/>
    <col min="4611" max="4611" width="15.85546875" customWidth="1"/>
    <col min="4612" max="4612" width="16" customWidth="1"/>
    <col min="4613" max="4613" width="20" customWidth="1"/>
    <col min="4614" max="4614" width="18.42578125" customWidth="1"/>
    <col min="4865" max="4865" width="4" customWidth="1"/>
    <col min="4866" max="4866" width="56" customWidth="1"/>
    <col min="4867" max="4867" width="15.85546875" customWidth="1"/>
    <col min="4868" max="4868" width="16" customWidth="1"/>
    <col min="4869" max="4869" width="20" customWidth="1"/>
    <col min="4870" max="4870" width="18.42578125" customWidth="1"/>
    <col min="5121" max="5121" width="4" customWidth="1"/>
    <col min="5122" max="5122" width="56" customWidth="1"/>
    <col min="5123" max="5123" width="15.85546875" customWidth="1"/>
    <col min="5124" max="5124" width="16" customWidth="1"/>
    <col min="5125" max="5125" width="20" customWidth="1"/>
    <col min="5126" max="5126" width="18.42578125" customWidth="1"/>
    <col min="5377" max="5377" width="4" customWidth="1"/>
    <col min="5378" max="5378" width="56" customWidth="1"/>
    <col min="5379" max="5379" width="15.85546875" customWidth="1"/>
    <col min="5380" max="5380" width="16" customWidth="1"/>
    <col min="5381" max="5381" width="20" customWidth="1"/>
    <col min="5382" max="5382" width="18.42578125" customWidth="1"/>
    <col min="5633" max="5633" width="4" customWidth="1"/>
    <col min="5634" max="5634" width="56" customWidth="1"/>
    <col min="5635" max="5635" width="15.85546875" customWidth="1"/>
    <col min="5636" max="5636" width="16" customWidth="1"/>
    <col min="5637" max="5637" width="20" customWidth="1"/>
    <col min="5638" max="5638" width="18.42578125" customWidth="1"/>
    <col min="5889" max="5889" width="4" customWidth="1"/>
    <col min="5890" max="5890" width="56" customWidth="1"/>
    <col min="5891" max="5891" width="15.85546875" customWidth="1"/>
    <col min="5892" max="5892" width="16" customWidth="1"/>
    <col min="5893" max="5893" width="20" customWidth="1"/>
    <col min="5894" max="5894" width="18.42578125" customWidth="1"/>
    <col min="6145" max="6145" width="4" customWidth="1"/>
    <col min="6146" max="6146" width="56" customWidth="1"/>
    <col min="6147" max="6147" width="15.85546875" customWidth="1"/>
    <col min="6148" max="6148" width="16" customWidth="1"/>
    <col min="6149" max="6149" width="20" customWidth="1"/>
    <col min="6150" max="6150" width="18.42578125" customWidth="1"/>
    <col min="6401" max="6401" width="4" customWidth="1"/>
    <col min="6402" max="6402" width="56" customWidth="1"/>
    <col min="6403" max="6403" width="15.85546875" customWidth="1"/>
    <col min="6404" max="6404" width="16" customWidth="1"/>
    <col min="6405" max="6405" width="20" customWidth="1"/>
    <col min="6406" max="6406" width="18.42578125" customWidth="1"/>
    <col min="6657" max="6657" width="4" customWidth="1"/>
    <col min="6658" max="6658" width="56" customWidth="1"/>
    <col min="6659" max="6659" width="15.85546875" customWidth="1"/>
    <col min="6660" max="6660" width="16" customWidth="1"/>
    <col min="6661" max="6661" width="20" customWidth="1"/>
    <col min="6662" max="6662" width="18.42578125" customWidth="1"/>
    <col min="6913" max="6913" width="4" customWidth="1"/>
    <col min="6914" max="6914" width="56" customWidth="1"/>
    <col min="6915" max="6915" width="15.85546875" customWidth="1"/>
    <col min="6916" max="6916" width="16" customWidth="1"/>
    <col min="6917" max="6917" width="20" customWidth="1"/>
    <col min="6918" max="6918" width="18.42578125" customWidth="1"/>
    <col min="7169" max="7169" width="4" customWidth="1"/>
    <col min="7170" max="7170" width="56" customWidth="1"/>
    <col min="7171" max="7171" width="15.85546875" customWidth="1"/>
    <col min="7172" max="7172" width="16" customWidth="1"/>
    <col min="7173" max="7173" width="20" customWidth="1"/>
    <col min="7174" max="7174" width="18.42578125" customWidth="1"/>
    <col min="7425" max="7425" width="4" customWidth="1"/>
    <col min="7426" max="7426" width="56" customWidth="1"/>
    <col min="7427" max="7427" width="15.85546875" customWidth="1"/>
    <col min="7428" max="7428" width="16" customWidth="1"/>
    <col min="7429" max="7429" width="20" customWidth="1"/>
    <col min="7430" max="7430" width="18.42578125" customWidth="1"/>
    <col min="7681" max="7681" width="4" customWidth="1"/>
    <col min="7682" max="7682" width="56" customWidth="1"/>
    <col min="7683" max="7683" width="15.85546875" customWidth="1"/>
    <col min="7684" max="7684" width="16" customWidth="1"/>
    <col min="7685" max="7685" width="20" customWidth="1"/>
    <col min="7686" max="7686" width="18.42578125" customWidth="1"/>
    <col min="7937" max="7937" width="4" customWidth="1"/>
    <col min="7938" max="7938" width="56" customWidth="1"/>
    <col min="7939" max="7939" width="15.85546875" customWidth="1"/>
    <col min="7940" max="7940" width="16" customWidth="1"/>
    <col min="7941" max="7941" width="20" customWidth="1"/>
    <col min="7942" max="7942" width="18.42578125" customWidth="1"/>
    <col min="8193" max="8193" width="4" customWidth="1"/>
    <col min="8194" max="8194" width="56" customWidth="1"/>
    <col min="8195" max="8195" width="15.85546875" customWidth="1"/>
    <col min="8196" max="8196" width="16" customWidth="1"/>
    <col min="8197" max="8197" width="20" customWidth="1"/>
    <col min="8198" max="8198" width="18.42578125" customWidth="1"/>
    <col min="8449" max="8449" width="4" customWidth="1"/>
    <col min="8450" max="8450" width="56" customWidth="1"/>
    <col min="8451" max="8451" width="15.85546875" customWidth="1"/>
    <col min="8452" max="8452" width="16" customWidth="1"/>
    <col min="8453" max="8453" width="20" customWidth="1"/>
    <col min="8454" max="8454" width="18.42578125" customWidth="1"/>
    <col min="8705" max="8705" width="4" customWidth="1"/>
    <col min="8706" max="8706" width="56" customWidth="1"/>
    <col min="8707" max="8707" width="15.85546875" customWidth="1"/>
    <col min="8708" max="8708" width="16" customWidth="1"/>
    <col min="8709" max="8709" width="20" customWidth="1"/>
    <col min="8710" max="8710" width="18.42578125" customWidth="1"/>
    <col min="8961" max="8961" width="4" customWidth="1"/>
    <col min="8962" max="8962" width="56" customWidth="1"/>
    <col min="8963" max="8963" width="15.85546875" customWidth="1"/>
    <col min="8964" max="8964" width="16" customWidth="1"/>
    <col min="8965" max="8965" width="20" customWidth="1"/>
    <col min="8966" max="8966" width="18.42578125" customWidth="1"/>
    <col min="9217" max="9217" width="4" customWidth="1"/>
    <col min="9218" max="9218" width="56" customWidth="1"/>
    <col min="9219" max="9219" width="15.85546875" customWidth="1"/>
    <col min="9220" max="9220" width="16" customWidth="1"/>
    <col min="9221" max="9221" width="20" customWidth="1"/>
    <col min="9222" max="9222" width="18.42578125" customWidth="1"/>
    <col min="9473" max="9473" width="4" customWidth="1"/>
    <col min="9474" max="9474" width="56" customWidth="1"/>
    <col min="9475" max="9475" width="15.85546875" customWidth="1"/>
    <col min="9476" max="9476" width="16" customWidth="1"/>
    <col min="9477" max="9477" width="20" customWidth="1"/>
    <col min="9478" max="9478" width="18.42578125" customWidth="1"/>
    <col min="9729" max="9729" width="4" customWidth="1"/>
    <col min="9730" max="9730" width="56" customWidth="1"/>
    <col min="9731" max="9731" width="15.85546875" customWidth="1"/>
    <col min="9732" max="9732" width="16" customWidth="1"/>
    <col min="9733" max="9733" width="20" customWidth="1"/>
    <col min="9734" max="9734" width="18.42578125" customWidth="1"/>
    <col min="9985" max="9985" width="4" customWidth="1"/>
    <col min="9986" max="9986" width="56" customWidth="1"/>
    <col min="9987" max="9987" width="15.85546875" customWidth="1"/>
    <col min="9988" max="9988" width="16" customWidth="1"/>
    <col min="9989" max="9989" width="20" customWidth="1"/>
    <col min="9990" max="9990" width="18.42578125" customWidth="1"/>
    <col min="10241" max="10241" width="4" customWidth="1"/>
    <col min="10242" max="10242" width="56" customWidth="1"/>
    <col min="10243" max="10243" width="15.85546875" customWidth="1"/>
    <col min="10244" max="10244" width="16" customWidth="1"/>
    <col min="10245" max="10245" width="20" customWidth="1"/>
    <col min="10246" max="10246" width="18.42578125" customWidth="1"/>
    <col min="10497" max="10497" width="4" customWidth="1"/>
    <col min="10498" max="10498" width="56" customWidth="1"/>
    <col min="10499" max="10499" width="15.85546875" customWidth="1"/>
    <col min="10500" max="10500" width="16" customWidth="1"/>
    <col min="10501" max="10501" width="20" customWidth="1"/>
    <col min="10502" max="10502" width="18.42578125" customWidth="1"/>
    <col min="10753" max="10753" width="4" customWidth="1"/>
    <col min="10754" max="10754" width="56" customWidth="1"/>
    <col min="10755" max="10755" width="15.85546875" customWidth="1"/>
    <col min="10756" max="10756" width="16" customWidth="1"/>
    <col min="10757" max="10757" width="20" customWidth="1"/>
    <col min="10758" max="10758" width="18.42578125" customWidth="1"/>
    <col min="11009" max="11009" width="4" customWidth="1"/>
    <col min="11010" max="11010" width="56" customWidth="1"/>
    <col min="11011" max="11011" width="15.85546875" customWidth="1"/>
    <col min="11012" max="11012" width="16" customWidth="1"/>
    <col min="11013" max="11013" width="20" customWidth="1"/>
    <col min="11014" max="11014" width="18.42578125" customWidth="1"/>
    <col min="11265" max="11265" width="4" customWidth="1"/>
    <col min="11266" max="11266" width="56" customWidth="1"/>
    <col min="11267" max="11267" width="15.85546875" customWidth="1"/>
    <col min="11268" max="11268" width="16" customWidth="1"/>
    <col min="11269" max="11269" width="20" customWidth="1"/>
    <col min="11270" max="11270" width="18.42578125" customWidth="1"/>
    <col min="11521" max="11521" width="4" customWidth="1"/>
    <col min="11522" max="11522" width="56" customWidth="1"/>
    <col min="11523" max="11523" width="15.85546875" customWidth="1"/>
    <col min="11524" max="11524" width="16" customWidth="1"/>
    <col min="11525" max="11525" width="20" customWidth="1"/>
    <col min="11526" max="11526" width="18.42578125" customWidth="1"/>
    <col min="11777" max="11777" width="4" customWidth="1"/>
    <col min="11778" max="11778" width="56" customWidth="1"/>
    <col min="11779" max="11779" width="15.85546875" customWidth="1"/>
    <col min="11780" max="11780" width="16" customWidth="1"/>
    <col min="11781" max="11781" width="20" customWidth="1"/>
    <col min="11782" max="11782" width="18.42578125" customWidth="1"/>
    <col min="12033" max="12033" width="4" customWidth="1"/>
    <col min="12034" max="12034" width="56" customWidth="1"/>
    <col min="12035" max="12035" width="15.85546875" customWidth="1"/>
    <col min="12036" max="12036" width="16" customWidth="1"/>
    <col min="12037" max="12037" width="20" customWidth="1"/>
    <col min="12038" max="12038" width="18.42578125" customWidth="1"/>
    <col min="12289" max="12289" width="4" customWidth="1"/>
    <col min="12290" max="12290" width="56" customWidth="1"/>
    <col min="12291" max="12291" width="15.85546875" customWidth="1"/>
    <col min="12292" max="12292" width="16" customWidth="1"/>
    <col min="12293" max="12293" width="20" customWidth="1"/>
    <col min="12294" max="12294" width="18.42578125" customWidth="1"/>
    <col min="12545" max="12545" width="4" customWidth="1"/>
    <col min="12546" max="12546" width="56" customWidth="1"/>
    <col min="12547" max="12547" width="15.85546875" customWidth="1"/>
    <col min="12548" max="12548" width="16" customWidth="1"/>
    <col min="12549" max="12549" width="20" customWidth="1"/>
    <col min="12550" max="12550" width="18.42578125" customWidth="1"/>
    <col min="12801" max="12801" width="4" customWidth="1"/>
    <col min="12802" max="12802" width="56" customWidth="1"/>
    <col min="12803" max="12803" width="15.85546875" customWidth="1"/>
    <col min="12804" max="12804" width="16" customWidth="1"/>
    <col min="12805" max="12805" width="20" customWidth="1"/>
    <col min="12806" max="12806" width="18.42578125" customWidth="1"/>
    <col min="13057" max="13057" width="4" customWidth="1"/>
    <col min="13058" max="13058" width="56" customWidth="1"/>
    <col min="13059" max="13059" width="15.85546875" customWidth="1"/>
    <col min="13060" max="13060" width="16" customWidth="1"/>
    <col min="13061" max="13061" width="20" customWidth="1"/>
    <col min="13062" max="13062" width="18.42578125" customWidth="1"/>
    <col min="13313" max="13313" width="4" customWidth="1"/>
    <col min="13314" max="13314" width="56" customWidth="1"/>
    <col min="13315" max="13315" width="15.85546875" customWidth="1"/>
    <col min="13316" max="13316" width="16" customWidth="1"/>
    <col min="13317" max="13317" width="20" customWidth="1"/>
    <col min="13318" max="13318" width="18.42578125" customWidth="1"/>
    <col min="13569" max="13569" width="4" customWidth="1"/>
    <col min="13570" max="13570" width="56" customWidth="1"/>
    <col min="13571" max="13571" width="15.85546875" customWidth="1"/>
    <col min="13572" max="13572" width="16" customWidth="1"/>
    <col min="13573" max="13573" width="20" customWidth="1"/>
    <col min="13574" max="13574" width="18.42578125" customWidth="1"/>
    <col min="13825" max="13825" width="4" customWidth="1"/>
    <col min="13826" max="13826" width="56" customWidth="1"/>
    <col min="13827" max="13827" width="15.85546875" customWidth="1"/>
    <col min="13828" max="13828" width="16" customWidth="1"/>
    <col min="13829" max="13829" width="20" customWidth="1"/>
    <col min="13830" max="13830" width="18.42578125" customWidth="1"/>
    <col min="14081" max="14081" width="4" customWidth="1"/>
    <col min="14082" max="14082" width="56" customWidth="1"/>
    <col min="14083" max="14083" width="15.85546875" customWidth="1"/>
    <col min="14084" max="14084" width="16" customWidth="1"/>
    <col min="14085" max="14085" width="20" customWidth="1"/>
    <col min="14086" max="14086" width="18.42578125" customWidth="1"/>
    <col min="14337" max="14337" width="4" customWidth="1"/>
    <col min="14338" max="14338" width="56" customWidth="1"/>
    <col min="14339" max="14339" width="15.85546875" customWidth="1"/>
    <col min="14340" max="14340" width="16" customWidth="1"/>
    <col min="14341" max="14341" width="20" customWidth="1"/>
    <col min="14342" max="14342" width="18.42578125" customWidth="1"/>
    <col min="14593" max="14593" width="4" customWidth="1"/>
    <col min="14594" max="14594" width="56" customWidth="1"/>
    <col min="14595" max="14595" width="15.85546875" customWidth="1"/>
    <col min="14596" max="14596" width="16" customWidth="1"/>
    <col min="14597" max="14597" width="20" customWidth="1"/>
    <col min="14598" max="14598" width="18.42578125" customWidth="1"/>
    <col min="14849" max="14849" width="4" customWidth="1"/>
    <col min="14850" max="14850" width="56" customWidth="1"/>
    <col min="14851" max="14851" width="15.85546875" customWidth="1"/>
    <col min="14852" max="14852" width="16" customWidth="1"/>
    <col min="14853" max="14853" width="20" customWidth="1"/>
    <col min="14854" max="14854" width="18.42578125" customWidth="1"/>
    <col min="15105" max="15105" width="4" customWidth="1"/>
    <col min="15106" max="15106" width="56" customWidth="1"/>
    <col min="15107" max="15107" width="15.85546875" customWidth="1"/>
    <col min="15108" max="15108" width="16" customWidth="1"/>
    <col min="15109" max="15109" width="20" customWidth="1"/>
    <col min="15110" max="15110" width="18.42578125" customWidth="1"/>
    <col min="15361" max="15361" width="4" customWidth="1"/>
    <col min="15362" max="15362" width="56" customWidth="1"/>
    <col min="15363" max="15363" width="15.85546875" customWidth="1"/>
    <col min="15364" max="15364" width="16" customWidth="1"/>
    <col min="15365" max="15365" width="20" customWidth="1"/>
    <col min="15366" max="15366" width="18.42578125" customWidth="1"/>
    <col min="15617" max="15617" width="4" customWidth="1"/>
    <col min="15618" max="15618" width="56" customWidth="1"/>
    <col min="15619" max="15619" width="15.85546875" customWidth="1"/>
    <col min="15620" max="15620" width="16" customWidth="1"/>
    <col min="15621" max="15621" width="20" customWidth="1"/>
    <col min="15622" max="15622" width="18.42578125" customWidth="1"/>
    <col min="15873" max="15873" width="4" customWidth="1"/>
    <col min="15874" max="15874" width="56" customWidth="1"/>
    <col min="15875" max="15875" width="15.85546875" customWidth="1"/>
    <col min="15876" max="15876" width="16" customWidth="1"/>
    <col min="15877" max="15877" width="20" customWidth="1"/>
    <col min="15878" max="15878" width="18.42578125" customWidth="1"/>
    <col min="16129" max="16129" width="4" customWidth="1"/>
    <col min="16130" max="16130" width="56" customWidth="1"/>
    <col min="16131" max="16131" width="15.85546875" customWidth="1"/>
    <col min="16132" max="16132" width="16" customWidth="1"/>
    <col min="16133" max="16133" width="20" customWidth="1"/>
    <col min="16134" max="16134" width="18.42578125" customWidth="1"/>
  </cols>
  <sheetData>
    <row r="1" spans="2:9" ht="18.75">
      <c r="B1" s="237" t="s">
        <v>701</v>
      </c>
      <c r="C1" s="3"/>
      <c r="D1" s="3"/>
      <c r="E1" s="4"/>
      <c r="F1" s="3"/>
      <c r="G1" s="86"/>
      <c r="H1" s="5"/>
      <c r="I1" s="5"/>
    </row>
    <row r="2" spans="2:9" ht="18.75">
      <c r="B2" s="237" t="s">
        <v>708</v>
      </c>
      <c r="C2" s="3"/>
      <c r="D2" s="3"/>
      <c r="E2" s="4"/>
      <c r="F2" s="3"/>
      <c r="G2" s="86"/>
      <c r="H2" s="5"/>
      <c r="I2" s="5"/>
    </row>
    <row r="3" spans="2:9" ht="19.5" thickBot="1">
      <c r="B3" s="214"/>
      <c r="C3" s="3"/>
      <c r="D3" s="3"/>
      <c r="E3" s="4"/>
      <c r="F3" s="3"/>
      <c r="G3" s="86"/>
      <c r="H3" s="5"/>
      <c r="I3" s="5"/>
    </row>
    <row r="4" spans="2:9">
      <c r="B4" s="326" t="s">
        <v>702</v>
      </c>
      <c r="C4" s="329" t="s">
        <v>688</v>
      </c>
      <c r="D4" s="330"/>
      <c r="E4" s="330"/>
      <c r="F4" s="331"/>
    </row>
    <row r="5" spans="2:9">
      <c r="B5" s="327"/>
      <c r="C5" s="332" t="s">
        <v>689</v>
      </c>
      <c r="D5" s="333"/>
      <c r="E5" s="333" t="s">
        <v>690</v>
      </c>
      <c r="F5" s="334"/>
    </row>
    <row r="6" spans="2:9">
      <c r="B6" s="327"/>
      <c r="C6" s="332" t="s">
        <v>691</v>
      </c>
      <c r="D6" s="333"/>
      <c r="E6" s="333"/>
      <c r="F6" s="334"/>
    </row>
    <row r="7" spans="2:9">
      <c r="B7" s="327"/>
      <c r="C7" s="332" t="s">
        <v>692</v>
      </c>
      <c r="D7" s="333"/>
      <c r="E7" s="335"/>
      <c r="F7" s="336"/>
    </row>
    <row r="8" spans="2:9" ht="15.75" thickBot="1">
      <c r="B8" s="328"/>
      <c r="C8" s="337" t="s">
        <v>693</v>
      </c>
      <c r="D8" s="338"/>
      <c r="E8" s="339"/>
      <c r="F8" s="340"/>
    </row>
    <row r="9" spans="2:9" ht="12" customHeight="1" thickBot="1">
      <c r="B9" s="170"/>
      <c r="C9" s="170"/>
      <c r="D9" s="170"/>
      <c r="E9" s="170"/>
      <c r="F9" s="170"/>
    </row>
    <row r="10" spans="2:9" ht="15.75" thickBot="1">
      <c r="B10" s="171" t="s">
        <v>694</v>
      </c>
      <c r="C10" s="172" t="s">
        <v>695</v>
      </c>
      <c r="D10" s="173" t="s">
        <v>213</v>
      </c>
      <c r="E10" s="172" t="s">
        <v>654</v>
      </c>
      <c r="F10" s="174" t="s">
        <v>696</v>
      </c>
    </row>
    <row r="11" spans="2:9" ht="15.75" thickBot="1">
      <c r="B11" s="319" t="s">
        <v>697</v>
      </c>
      <c r="C11" s="308"/>
      <c r="D11" s="308"/>
      <c r="E11" s="308"/>
      <c r="F11" s="309"/>
    </row>
    <row r="12" spans="2:9">
      <c r="B12" s="175"/>
      <c r="C12" s="341">
        <v>300</v>
      </c>
      <c r="D12" s="176">
        <f>C12/C$35</f>
        <v>1</v>
      </c>
      <c r="E12" s="177"/>
      <c r="F12" s="178"/>
    </row>
    <row r="13" spans="2:9">
      <c r="B13" s="179"/>
      <c r="C13" s="180"/>
      <c r="D13" s="181">
        <f>C13/C$35</f>
        <v>0</v>
      </c>
      <c r="E13" s="182"/>
      <c r="F13" s="183"/>
    </row>
    <row r="14" spans="2:9">
      <c r="B14" s="179"/>
      <c r="C14" s="180"/>
      <c r="D14" s="181"/>
      <c r="E14" s="182"/>
      <c r="F14" s="183"/>
    </row>
    <row r="15" spans="2:9">
      <c r="B15" s="179"/>
      <c r="C15" s="180"/>
      <c r="D15" s="181">
        <f>C15/C$35</f>
        <v>0</v>
      </c>
      <c r="E15" s="182"/>
      <c r="F15" s="183"/>
    </row>
    <row r="16" spans="2:9" ht="15.75" thickBot="1">
      <c r="B16" s="184"/>
      <c r="C16" s="185"/>
      <c r="D16" s="186">
        <f>C16/C$35</f>
        <v>0</v>
      </c>
      <c r="E16" s="187"/>
      <c r="F16" s="188"/>
    </row>
    <row r="17" spans="2:6" ht="15.75" thickBot="1">
      <c r="B17" s="189" t="s">
        <v>698</v>
      </c>
      <c r="C17" s="342">
        <f>SUM(C12:C16)</f>
        <v>300</v>
      </c>
      <c r="D17" s="190">
        <f>C17/C$35</f>
        <v>1</v>
      </c>
      <c r="E17" s="191"/>
      <c r="F17" s="191"/>
    </row>
    <row r="18" spans="2:6" ht="12" customHeight="1" thickBot="1">
      <c r="B18" s="192"/>
      <c r="C18" s="193"/>
      <c r="D18" s="194"/>
      <c r="E18" s="191"/>
      <c r="F18" s="191"/>
    </row>
    <row r="19" spans="2:6" ht="15.75" thickBot="1">
      <c r="B19" s="320" t="s">
        <v>697</v>
      </c>
      <c r="C19" s="321"/>
      <c r="D19" s="321"/>
      <c r="E19" s="321"/>
      <c r="F19" s="322"/>
    </row>
    <row r="20" spans="2:6">
      <c r="B20" s="179"/>
      <c r="C20" s="180"/>
      <c r="D20" s="181">
        <f>C20/C$35</f>
        <v>0</v>
      </c>
      <c r="E20" s="182"/>
      <c r="F20" s="183"/>
    </row>
    <row r="21" spans="2:6">
      <c r="B21" s="179"/>
      <c r="C21" s="180"/>
      <c r="D21" s="181">
        <f>C21/C$35</f>
        <v>0</v>
      </c>
      <c r="E21" s="182"/>
      <c r="F21" s="183"/>
    </row>
    <row r="22" spans="2:6">
      <c r="B22" s="179"/>
      <c r="C22" s="180"/>
      <c r="D22" s="181"/>
      <c r="E22" s="182"/>
      <c r="F22" s="183"/>
    </row>
    <row r="23" spans="2:6">
      <c r="B23" s="179"/>
      <c r="C23" s="180"/>
      <c r="D23" s="181">
        <f>C23/C$35</f>
        <v>0</v>
      </c>
      <c r="E23" s="182"/>
      <c r="F23" s="183"/>
    </row>
    <row r="24" spans="2:6" ht="15.75" thickBot="1">
      <c r="B24" s="184"/>
      <c r="C24" s="185"/>
      <c r="D24" s="186">
        <f>C24/C$35</f>
        <v>0</v>
      </c>
      <c r="E24" s="187"/>
      <c r="F24" s="188"/>
    </row>
    <row r="25" spans="2:6" ht="15.75" thickBot="1">
      <c r="B25" s="195" t="s">
        <v>699</v>
      </c>
      <c r="C25" s="343">
        <f>SUM(C20:C24)</f>
        <v>0</v>
      </c>
      <c r="D25" s="196">
        <f>C25/C$35</f>
        <v>0</v>
      </c>
      <c r="E25" s="191"/>
      <c r="F25" s="191"/>
    </row>
    <row r="26" spans="2:6" ht="12" customHeight="1" thickBot="1">
      <c r="B26" s="197"/>
      <c r="C26" s="198"/>
      <c r="D26" s="194"/>
      <c r="E26" s="191"/>
      <c r="F26" s="191"/>
    </row>
    <row r="27" spans="2:6" ht="15.75" thickBot="1">
      <c r="B27" s="323" t="s">
        <v>697</v>
      </c>
      <c r="C27" s="324"/>
      <c r="D27" s="324"/>
      <c r="E27" s="324"/>
      <c r="F27" s="325"/>
    </row>
    <row r="28" spans="2:6">
      <c r="B28" s="199"/>
      <c r="C28" s="200"/>
      <c r="D28" s="201">
        <f t="shared" ref="D28:D33" si="0">C28/C$35</f>
        <v>0</v>
      </c>
      <c r="E28" s="202"/>
      <c r="F28" s="203"/>
    </row>
    <row r="29" spans="2:6">
      <c r="B29" s="179"/>
      <c r="C29" s="180"/>
      <c r="D29" s="181">
        <f t="shared" si="0"/>
        <v>0</v>
      </c>
      <c r="E29" s="182"/>
      <c r="F29" s="183"/>
    </row>
    <row r="30" spans="2:6">
      <c r="B30" s="179"/>
      <c r="C30" s="180"/>
      <c r="D30" s="181">
        <f t="shared" si="0"/>
        <v>0</v>
      </c>
      <c r="E30" s="182"/>
      <c r="F30" s="183"/>
    </row>
    <row r="31" spans="2:6">
      <c r="B31" s="179"/>
      <c r="C31" s="180"/>
      <c r="D31" s="181">
        <f t="shared" si="0"/>
        <v>0</v>
      </c>
      <c r="E31" s="182"/>
      <c r="F31" s="183"/>
    </row>
    <row r="32" spans="2:6" ht="15.75" thickBot="1">
      <c r="B32" s="184"/>
      <c r="C32" s="185"/>
      <c r="D32" s="204">
        <f t="shared" si="0"/>
        <v>0</v>
      </c>
      <c r="E32" s="187"/>
      <c r="F32" s="188"/>
    </row>
    <row r="33" spans="2:6" s="205" customFormat="1" ht="13.5" thickBot="1">
      <c r="B33" s="206" t="s">
        <v>699</v>
      </c>
      <c r="C33" s="344">
        <f>SUM(C28:C32)</f>
        <v>0</v>
      </c>
      <c r="D33" s="207">
        <f t="shared" si="0"/>
        <v>0</v>
      </c>
      <c r="E33" s="208"/>
      <c r="F33" s="209"/>
    </row>
    <row r="34" spans="2:6" s="205" customFormat="1" ht="12" customHeight="1" thickBot="1">
      <c r="B34" s="197"/>
      <c r="C34" s="198"/>
      <c r="D34" s="210"/>
      <c r="E34" s="208"/>
      <c r="F34" s="209"/>
    </row>
    <row r="35" spans="2:6" s="205" customFormat="1" ht="13.5" thickBot="1">
      <c r="B35" s="211" t="s">
        <v>6</v>
      </c>
      <c r="C35" s="344">
        <f>C33+C25+C17</f>
        <v>300</v>
      </c>
      <c r="D35" s="212">
        <f>D33+D25+D17</f>
        <v>1</v>
      </c>
      <c r="E35" s="213"/>
    </row>
    <row r="36" spans="2:6" ht="12" customHeight="1"/>
  </sheetData>
  <mergeCells count="13">
    <mergeCell ref="B11:F11"/>
    <mergeCell ref="B19:F19"/>
    <mergeCell ref="B27:F27"/>
    <mergeCell ref="B4:B8"/>
    <mergeCell ref="C4:F4"/>
    <mergeCell ref="C5:D5"/>
    <mergeCell ref="E5:F5"/>
    <mergeCell ref="C6:D6"/>
    <mergeCell ref="E6:F6"/>
    <mergeCell ref="C7:D7"/>
    <mergeCell ref="E7:F7"/>
    <mergeCell ref="C8:D8"/>
    <mergeCell ref="E8:F8"/>
  </mergeCells>
  <conditionalFormatting sqref="D12:D18 D20:D26 D28:D35">
    <cfRule type="cellIs" dxfId="0" priority="1" stopIfTrue="1" operator="equal">
      <formula>0</formula>
    </cfRule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INFORMACIÓN IMPORTANTE</vt:lpstr>
      <vt:lpstr>Plan de Producción</vt:lpstr>
      <vt:lpstr>Presupuesto Resumen</vt:lpstr>
      <vt:lpstr>Presupuesto Desglose</vt:lpstr>
      <vt:lpstr>Plan de Financiamiento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user</cp:lastModifiedBy>
  <cp:lastPrinted>2020-03-20T14:23:08Z</cp:lastPrinted>
  <dcterms:created xsi:type="dcterms:W3CDTF">2020-02-18T07:12:53Z</dcterms:created>
  <dcterms:modified xsi:type="dcterms:W3CDTF">2025-02-10T17:42:24Z</dcterms:modified>
</cp:coreProperties>
</file>